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9234_6a2e581664c0c" sheetId="1" r:id="rId1"/>
  </sheets>
  <definedNames>
    <definedName name="_xlnm._FilterDatabase" localSheetId="0" hidden="1">'9234_6a2e581664c0c'!$A$3:$D$181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<sst xmlns="http://schemas.openxmlformats.org/spreadsheetml/2006/main" count="363" uniqueCount="171">
  <si>
    <t>附件2：</t>
  </si>
  <si>
    <t>琼中黎族苗族自治县2026年公开招聘公办幼儿园教师
资格初审不合格人员名单</t>
  </si>
  <si>
    <t>岗位代码</t>
  </si>
  <si>
    <t>招聘单位</t>
  </si>
  <si>
    <t>姓名</t>
  </si>
  <si>
    <t>身份证号码</t>
  </si>
  <si>
    <t>备注</t>
  </si>
  <si>
    <t>琼中黎族苗族自治县</t>
  </si>
  <si>
    <t>4600**********2025</t>
  </si>
  <si>
    <t>4600**********342X</t>
  </si>
  <si>
    <t>4600**********0645</t>
  </si>
  <si>
    <t>4690**********3241</t>
  </si>
  <si>
    <t>4600**********4843</t>
  </si>
  <si>
    <t>4690**********7248</t>
  </si>
  <si>
    <t>4600**********3520</t>
  </si>
  <si>
    <t>4600**********002X</t>
  </si>
  <si>
    <t>6529**********0010</t>
  </si>
  <si>
    <t>1422**********0014</t>
  </si>
  <si>
    <t>4600**********6429</t>
  </si>
  <si>
    <t>4690**********0869</t>
  </si>
  <si>
    <t>4600**********2748</t>
  </si>
  <si>
    <t>4690**********0343</t>
  </si>
  <si>
    <t>4600**********4822</t>
  </si>
  <si>
    <t>4600**********2745</t>
  </si>
  <si>
    <t>4600**********3221</t>
  </si>
  <si>
    <t>4600**********4245</t>
  </si>
  <si>
    <t>4600**********5148</t>
  </si>
  <si>
    <t>4600**********1228</t>
  </si>
  <si>
    <t>4600**********422X</t>
  </si>
  <si>
    <t>5303**********1741</t>
  </si>
  <si>
    <t>4600**********2829</t>
  </si>
  <si>
    <t>4600**********3023</t>
  </si>
  <si>
    <t>4601**********0025</t>
  </si>
  <si>
    <t>4600**********3021</t>
  </si>
  <si>
    <t>4600**********0445</t>
  </si>
  <si>
    <t>4600**********0827</t>
  </si>
  <si>
    <t>4600**********4845</t>
  </si>
  <si>
    <t>4600**********0021</t>
  </si>
  <si>
    <t>4690**********0545</t>
  </si>
  <si>
    <t>4600**********2521</t>
  </si>
  <si>
    <t>4600**********6424</t>
  </si>
  <si>
    <t>4600**********1028</t>
  </si>
  <si>
    <t>4600**********2042</t>
  </si>
  <si>
    <t>4600**********7619</t>
  </si>
  <si>
    <t>4600**********2026</t>
  </si>
  <si>
    <t>4600**********3245</t>
  </si>
  <si>
    <t>4690**********7521</t>
  </si>
  <si>
    <t>4600**********6825</t>
  </si>
  <si>
    <t>4600**********2345</t>
  </si>
  <si>
    <t>4600**********2111</t>
  </si>
  <si>
    <t>4600**********1210</t>
  </si>
  <si>
    <t>4600**********0022</t>
  </si>
  <si>
    <t>3624**********0048</t>
  </si>
  <si>
    <t>4600**********4483</t>
  </si>
  <si>
    <t>4600**********1628</t>
  </si>
  <si>
    <t>4600**********580X</t>
  </si>
  <si>
    <t>4690**********151X</t>
  </si>
  <si>
    <t>4690**********792X</t>
  </si>
  <si>
    <t>4600**********1624</t>
  </si>
  <si>
    <t>4600**********1625</t>
  </si>
  <si>
    <t>4600**********642X</t>
  </si>
  <si>
    <t>4600**********3319</t>
  </si>
  <si>
    <t>4600**********3243</t>
  </si>
  <si>
    <t>4690**********3225</t>
  </si>
  <si>
    <t>4600**********1423</t>
  </si>
  <si>
    <t>4690**********0027</t>
  </si>
  <si>
    <t>4600**********3427</t>
  </si>
  <si>
    <t>4600**********2143</t>
  </si>
  <si>
    <t>4690**********0024</t>
  </si>
  <si>
    <t>4601**********1512</t>
  </si>
  <si>
    <t>4690**********8927</t>
  </si>
  <si>
    <t>4600**********2424</t>
  </si>
  <si>
    <t>4690**********6424</t>
  </si>
  <si>
    <t>4600**********0249</t>
  </si>
  <si>
    <t>4600**********2624</t>
  </si>
  <si>
    <t>4690**********3228</t>
  </si>
  <si>
    <t>4600**********272X</t>
  </si>
  <si>
    <t>4600**********1547</t>
  </si>
  <si>
    <t>4600**********0420</t>
  </si>
  <si>
    <t>4600**********0020</t>
  </si>
  <si>
    <t>4690**********7225</t>
  </si>
  <si>
    <t>4600**********4424</t>
  </si>
  <si>
    <t>4600**********0320</t>
  </si>
  <si>
    <t>4690**********122X</t>
  </si>
  <si>
    <t>4600**********5228</t>
  </si>
  <si>
    <t>4600**********0448</t>
  </si>
  <si>
    <t>4600**********3829</t>
  </si>
  <si>
    <t>4600**********2422</t>
  </si>
  <si>
    <t>4600**********3020</t>
  </si>
  <si>
    <t>4601**********1241</t>
  </si>
  <si>
    <t>4600**********4425</t>
  </si>
  <si>
    <t>4600**********7685</t>
  </si>
  <si>
    <t>4600**********4644</t>
  </si>
  <si>
    <t>4690**********4126</t>
  </si>
  <si>
    <t>3601**********5420</t>
  </si>
  <si>
    <t>3501**********554X</t>
  </si>
  <si>
    <t>4600**********202X</t>
  </si>
  <si>
    <t>4600**********6025</t>
  </si>
  <si>
    <t>4600**********1525</t>
  </si>
  <si>
    <t>4690**********2925</t>
  </si>
  <si>
    <t>4600**********0920</t>
  </si>
  <si>
    <t>4600**********4622</t>
  </si>
  <si>
    <t>4602**********492X</t>
  </si>
  <si>
    <t>4600**********4523</t>
  </si>
  <si>
    <t>4600**********5889</t>
  </si>
  <si>
    <t>4600**********6229</t>
  </si>
  <si>
    <t>4600**********1529</t>
  </si>
  <si>
    <t>4690**********6125</t>
  </si>
  <si>
    <t>4690**********6228</t>
  </si>
  <si>
    <t>4690**********2721</t>
  </si>
  <si>
    <t>4690**********5781</t>
  </si>
  <si>
    <t>4600**********4122</t>
  </si>
  <si>
    <t>1301**********4428</t>
  </si>
  <si>
    <t>4600**********0027</t>
  </si>
  <si>
    <t>4600**********0046</t>
  </si>
  <si>
    <t>4600**********333X</t>
  </si>
  <si>
    <t>5002**********0723</t>
  </si>
  <si>
    <t>4690**********4364</t>
  </si>
  <si>
    <t>4600**********5423</t>
  </si>
  <si>
    <t>4600**********2086</t>
  </si>
  <si>
    <t>4600**********0523</t>
  </si>
  <si>
    <t>4690**********0029</t>
  </si>
  <si>
    <t>4600**********5887</t>
  </si>
  <si>
    <t>4690**********3612</t>
  </si>
  <si>
    <t>6528**********1422</t>
  </si>
  <si>
    <t>4690**********4427</t>
  </si>
  <si>
    <t>4600**********201X</t>
  </si>
  <si>
    <t>4600**********0025</t>
  </si>
  <si>
    <t>4311**********0166</t>
  </si>
  <si>
    <t>5224**********6620</t>
  </si>
  <si>
    <t>4600**********4501</t>
  </si>
  <si>
    <t>4600**********6327</t>
  </si>
  <si>
    <t>4600**********4182</t>
  </si>
  <si>
    <t>4600**********382X</t>
  </si>
  <si>
    <t>4521**********1220</t>
  </si>
  <si>
    <t>4600**********2426</t>
  </si>
  <si>
    <t>4600**********4024</t>
  </si>
  <si>
    <t>4600**********3228</t>
  </si>
  <si>
    <t>4690**********0021</t>
  </si>
  <si>
    <t>4690**********0743</t>
  </si>
  <si>
    <t>4600**********7226</t>
  </si>
  <si>
    <t>4690**********4824</t>
  </si>
  <si>
    <t>4600**********5267</t>
  </si>
  <si>
    <t>4690**********5623</t>
  </si>
  <si>
    <t>3625**********0026</t>
  </si>
  <si>
    <t>4101**********1543</t>
  </si>
  <si>
    <t>4600**********6823</t>
  </si>
  <si>
    <t>4600**********0040</t>
  </si>
  <si>
    <t>4600**********1421</t>
  </si>
  <si>
    <t>4600**********752X</t>
  </si>
  <si>
    <t>4600**********232X</t>
  </si>
  <si>
    <t>4211**********1914</t>
  </si>
  <si>
    <t>4600**********3025</t>
  </si>
  <si>
    <t>4600**********0049</t>
  </si>
  <si>
    <t>4600**********2329</t>
  </si>
  <si>
    <t>4600**********7221</t>
  </si>
  <si>
    <t>4600**********3223</t>
  </si>
  <si>
    <t>4600**********7263</t>
  </si>
  <si>
    <t>5101**********0024</t>
  </si>
  <si>
    <t>4600**********082X</t>
  </si>
  <si>
    <t>4600**********2125</t>
  </si>
  <si>
    <t>4600**********042X</t>
  </si>
  <si>
    <t>4690**********7221</t>
  </si>
  <si>
    <t>4508**********1249</t>
  </si>
  <si>
    <t>4600**********5524</t>
  </si>
  <si>
    <t>4690**********0420</t>
  </si>
  <si>
    <t>4690**********4423</t>
  </si>
  <si>
    <t>4600**********832X</t>
  </si>
  <si>
    <t>4600**********6162</t>
  </si>
  <si>
    <t>4600**********0427</t>
  </si>
  <si>
    <t>4600**********0620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</si>
</sst>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1"/>
  <sheetViews>
    <sheetView tabSelected="1" zoomScaleSheetLayoutView="60" workbookViewId="0">
      <selection activeCell="A1" sqref="A1"/>
    </sheetView>
  </sheetViews>
  <sheetFormatPr defaultColWidth="9" defaultRowHeight="13.5" outlineLevelCol="4"/>
  <cols>
    <col min="1" max="1" width="9" style="2"/>
    <col min="2" max="2" width="19.125" style="2" customWidth="1"/>
    <col min="3" max="3" width="11.125" style="2" customWidth="1"/>
    <col min="4" max="4" width="22.875" style="2" customWidth="1"/>
    <col min="5" max="5" width="12.5" style="2" customWidth="1"/>
    <col min="6" max="16384" width="9" style="2"/>
  </cols>
  <sheetData>
    <row r="1" spans="1:5">
      <c r="A1" s="2" t="s">
        <v>0</v>
      </c>
    </row>
    <row r="2" ht="57" customHeight="1" spans="1:5">
      <c r="A2" s="3" t="s">
        <v>1</v>
      </c>
      <c r="B2" s="4"/>
      <c r="C2" s="4"/>
      <c r="D2" s="4"/>
      <c r="E2" s="4"/>
    </row>
    <row r="3" s="1" customFormat="1" ht="2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20" customHeight="1" spans="1:5">
      <c r="A4" s="6" t="str">
        <f>"101"</f>
        <v>101</v>
      </c>
      <c r="B4" s="6" t="s">
        <v>7</v>
      </c>
      <c r="C4" s="6" t="str">
        <f>"王茹"</f>
        <v>王茹</v>
      </c>
      <c r="D4" s="6" t="s">
        <v>8</v>
      </c>
      <c r="E4" s="6"/>
    </row>
    <row r="5" ht="20" customHeight="1" spans="1:5">
      <c r="A5" s="6" t="str">
        <f>"101"</f>
        <v>101</v>
      </c>
      <c r="B5" s="6" t="s">
        <v>7</v>
      </c>
      <c r="C5" s="6" t="str">
        <f>"童玲"</f>
        <v>童玲</v>
      </c>
      <c r="D5" s="6" t="s">
        <v>9</v>
      </c>
      <c r="E5" s="6"/>
    </row>
    <row r="6" ht="20" customHeight="1" spans="1:5">
      <c r="A6" s="6" t="str">
        <f>"101"</f>
        <v>101</v>
      </c>
      <c r="B6" s="6" t="s">
        <v>7</v>
      </c>
      <c r="C6" s="6" t="str">
        <f>"李小娜"</f>
        <v>李小娜</v>
      </c>
      <c r="D6" s="6" t="s">
        <v>10</v>
      </c>
      <c r="E6" s="6"/>
    </row>
    <row r="7" ht="20" customHeight="1" spans="1:5">
      <c r="A7" s="6" t="str">
        <f>"101"</f>
        <v>101</v>
      </c>
      <c r="B7" s="6" t="s">
        <v>7</v>
      </c>
      <c r="C7" s="6" t="str">
        <f>"潘常欢"</f>
        <v>潘常欢</v>
      </c>
      <c r="D7" s="6" t="s">
        <v>11</v>
      </c>
      <c r="E7" s="6"/>
    </row>
    <row r="8" ht="20" customHeight="1" spans="1:5">
      <c r="A8" s="6" t="str">
        <f>"101"</f>
        <v>101</v>
      </c>
      <c r="B8" s="6" t="s">
        <v>7</v>
      </c>
      <c r="C8" s="6" t="str">
        <f>"苏佩"</f>
        <v>苏佩</v>
      </c>
      <c r="D8" s="6" t="s">
        <v>12</v>
      </c>
      <c r="E8" s="6"/>
    </row>
    <row r="9" ht="20" customHeight="1" spans="1:5">
      <c r="A9" s="6" t="str">
        <f>"101"</f>
        <v>101</v>
      </c>
      <c r="B9" s="6" t="s">
        <v>7</v>
      </c>
      <c r="C9" s="6" t="str">
        <f>"林小玉"</f>
        <v>林小玉</v>
      </c>
      <c r="D9" s="6" t="s">
        <v>13</v>
      </c>
      <c r="E9" s="6"/>
    </row>
    <row r="10" ht="20" customHeight="1" spans="1:5">
      <c r="A10" s="6" t="str">
        <f>"101"</f>
        <v>101</v>
      </c>
      <c r="B10" s="6" t="s">
        <v>7</v>
      </c>
      <c r="C10" s="6" t="str">
        <f>"王倩雯"</f>
        <v>王倩雯</v>
      </c>
      <c r="D10" s="6" t="s">
        <v>14</v>
      </c>
      <c r="E10" s="6"/>
    </row>
    <row r="11" ht="20" customHeight="1" spans="1:5">
      <c r="A11" s="6" t="str">
        <f>"101"</f>
        <v>101</v>
      </c>
      <c r="B11" s="6" t="s">
        <v>7</v>
      </c>
      <c r="C11" s="6" t="str">
        <f>"李祯卿"</f>
        <v>李祯卿</v>
      </c>
      <c r="D11" s="6" t="s">
        <v>15</v>
      </c>
      <c r="E11" s="6"/>
    </row>
    <row r="12" ht="20" customHeight="1" spans="1:5">
      <c r="A12" s="6" t="str">
        <f>"101"</f>
        <v>101</v>
      </c>
      <c r="B12" s="6" t="s">
        <v>7</v>
      </c>
      <c r="C12" s="6" t="str">
        <f>"李文琪"</f>
        <v>李文琪</v>
      </c>
      <c r="D12" s="6" t="s">
        <v>16</v>
      </c>
      <c r="E12" s="6"/>
    </row>
    <row r="13" ht="20" customHeight="1" spans="1:5">
      <c r="A13" s="6" t="str">
        <f>"101"</f>
        <v>101</v>
      </c>
      <c r="B13" s="6" t="s">
        <v>7</v>
      </c>
      <c r="C13" s="6" t="str">
        <f>"何昊儒"</f>
        <v>何昊儒</v>
      </c>
      <c r="D13" s="6" t="s">
        <v>17</v>
      </c>
      <c r="E13" s="6"/>
    </row>
    <row r="14" ht="20" customHeight="1" spans="1:5">
      <c r="A14" s="6" t="str">
        <f>"101"</f>
        <v>101</v>
      </c>
      <c r="B14" s="6" t="s">
        <v>7</v>
      </c>
      <c r="C14" s="6" t="str">
        <f>"邢金玉"</f>
        <v>邢金玉</v>
      </c>
      <c r="D14" s="6" t="s">
        <v>18</v>
      </c>
      <c r="E14" s="6"/>
    </row>
    <row r="15" ht="20" customHeight="1" spans="1:5">
      <c r="A15" s="6" t="str">
        <f>"101"</f>
        <v>101</v>
      </c>
      <c r="B15" s="6" t="s">
        <v>7</v>
      </c>
      <c r="C15" s="6" t="str">
        <f>"谢送转"</f>
        <v>谢送转</v>
      </c>
      <c r="D15" s="6" t="s">
        <v>19</v>
      </c>
      <c r="E15" s="6"/>
    </row>
    <row r="16" ht="20" customHeight="1" spans="1:5">
      <c r="A16" s="6" t="str">
        <f>"101"</f>
        <v>101</v>
      </c>
      <c r="B16" s="6" t="s">
        <v>7</v>
      </c>
      <c r="C16" s="6" t="str">
        <f>"林月玉"</f>
        <v>林月玉</v>
      </c>
      <c r="D16" s="6" t="s">
        <v>20</v>
      </c>
      <c r="E16" s="6"/>
    </row>
    <row r="17" ht="20" customHeight="1" spans="1:5">
      <c r="A17" s="6" t="str">
        <f>"101"</f>
        <v>101</v>
      </c>
      <c r="B17" s="6" t="s">
        <v>7</v>
      </c>
      <c r="C17" s="6" t="str">
        <f>"陈艳"</f>
        <v>陈艳</v>
      </c>
      <c r="D17" s="6" t="s">
        <v>21</v>
      </c>
      <c r="E17" s="6"/>
    </row>
    <row r="18" ht="20" customHeight="1" spans="1:5">
      <c r="A18" s="6" t="str">
        <f>"101"</f>
        <v>101</v>
      </c>
      <c r="B18" s="6" t="s">
        <v>7</v>
      </c>
      <c r="C18" s="6" t="str">
        <f>"麦妍妍"</f>
        <v>麦妍妍</v>
      </c>
      <c r="D18" s="6" t="s">
        <v>22</v>
      </c>
      <c r="E18" s="6"/>
    </row>
    <row r="19" ht="20" customHeight="1" spans="1:5">
      <c r="A19" s="6" t="str">
        <f>"101"</f>
        <v>101</v>
      </c>
      <c r="B19" s="6" t="s">
        <v>7</v>
      </c>
      <c r="C19" s="6" t="str">
        <f>"黎丽文"</f>
        <v>黎丽文</v>
      </c>
      <c r="D19" s="6" t="s">
        <v>23</v>
      </c>
      <c r="E19" s="6"/>
    </row>
    <row r="20" ht="20" customHeight="1" spans="1:5">
      <c r="A20" s="6" t="str">
        <f>"101"</f>
        <v>101</v>
      </c>
      <c r="B20" s="6" t="s">
        <v>7</v>
      </c>
      <c r="C20" s="6" t="str">
        <f>"邢维泳"</f>
        <v>邢维泳</v>
      </c>
      <c r="D20" s="6" t="s">
        <v>24</v>
      </c>
      <c r="E20" s="6"/>
    </row>
    <row r="21" ht="20" customHeight="1" spans="1:5">
      <c r="A21" s="6" t="str">
        <f>"101"</f>
        <v>101</v>
      </c>
      <c r="B21" s="6" t="s">
        <v>7</v>
      </c>
      <c r="C21" s="6" t="str">
        <f>"李喜姣"</f>
        <v>李喜姣</v>
      </c>
      <c r="D21" s="6" t="s">
        <v>25</v>
      </c>
      <c r="E21" s="6"/>
    </row>
    <row r="22" ht="20" customHeight="1" spans="1:5">
      <c r="A22" s="6" t="str">
        <f>"101"</f>
        <v>101</v>
      </c>
      <c r="B22" s="6" t="s">
        <v>7</v>
      </c>
      <c r="C22" s="6" t="str">
        <f>"王莲芳"</f>
        <v>王莲芳</v>
      </c>
      <c r="D22" s="6" t="s">
        <v>26</v>
      </c>
      <c r="E22" s="6"/>
    </row>
    <row r="23" ht="20" customHeight="1" spans="1:5">
      <c r="A23" s="6" t="str">
        <f>"101"</f>
        <v>101</v>
      </c>
      <c r="B23" s="6" t="s">
        <v>7</v>
      </c>
      <c r="C23" s="6" t="str">
        <f>"王小强"</f>
        <v>王小强</v>
      </c>
      <c r="D23" s="6" t="s">
        <v>27</v>
      </c>
      <c r="E23" s="6"/>
    </row>
    <row r="24" ht="20" customHeight="1" spans="1:5">
      <c r="A24" s="6" t="str">
        <f>"101"</f>
        <v>101</v>
      </c>
      <c r="B24" s="6" t="s">
        <v>7</v>
      </c>
      <c r="C24" s="6" t="str">
        <f>"陈静秋"</f>
        <v>陈静秋</v>
      </c>
      <c r="D24" s="6" t="s">
        <v>28</v>
      </c>
      <c r="E24" s="6"/>
    </row>
    <row r="25" ht="20" customHeight="1" spans="1:5">
      <c r="A25" s="6" t="str">
        <f>"101"</f>
        <v>101</v>
      </c>
      <c r="B25" s="6" t="s">
        <v>7</v>
      </c>
      <c r="C25" s="6" t="str">
        <f>"杜懿慧"</f>
        <v>杜懿慧</v>
      </c>
      <c r="D25" s="6" t="s">
        <v>29</v>
      </c>
      <c r="E25" s="6"/>
    </row>
    <row r="26" ht="20" customHeight="1" spans="1:5">
      <c r="A26" s="6" t="str">
        <f>"101"</f>
        <v>101</v>
      </c>
      <c r="B26" s="6" t="s">
        <v>7</v>
      </c>
      <c r="C26" s="6" t="str">
        <f>"何淑丹"</f>
        <v>何淑丹</v>
      </c>
      <c r="D26" s="6" t="s">
        <v>30</v>
      </c>
      <c r="E26" s="6"/>
    </row>
    <row r="27" ht="20" customHeight="1" spans="1:5">
      <c r="A27" s="6" t="str">
        <f>"101"</f>
        <v>101</v>
      </c>
      <c r="B27" s="6" t="s">
        <v>7</v>
      </c>
      <c r="C27" s="6" t="str">
        <f>"邓丽霞"</f>
        <v>邓丽霞</v>
      </c>
      <c r="D27" s="6" t="s">
        <v>31</v>
      </c>
      <c r="E27" s="6"/>
    </row>
    <row r="28" ht="20" customHeight="1" spans="1:5">
      <c r="A28" s="6" t="str">
        <f>"101"</f>
        <v>101</v>
      </c>
      <c r="B28" s="6" t="s">
        <v>7</v>
      </c>
      <c r="C28" s="6" t="str">
        <f>"潘婉晶"</f>
        <v>潘婉晶</v>
      </c>
      <c r="D28" s="6" t="s">
        <v>32</v>
      </c>
      <c r="E28" s="6"/>
    </row>
    <row r="29" ht="20" customHeight="1" spans="1:5">
      <c r="A29" s="6" t="str">
        <f>"101"</f>
        <v>101</v>
      </c>
      <c r="B29" s="6" t="s">
        <v>7</v>
      </c>
      <c r="C29" s="6" t="str">
        <f>"桂冰"</f>
        <v>桂冰</v>
      </c>
      <c r="D29" s="6" t="s">
        <v>33</v>
      </c>
      <c r="E29" s="6"/>
    </row>
    <row r="30" ht="20" customHeight="1" spans="1:5">
      <c r="A30" s="6" t="str">
        <f>"101"</f>
        <v>101</v>
      </c>
      <c r="B30" s="6" t="s">
        <v>7</v>
      </c>
      <c r="C30" s="6" t="str">
        <f>"黄菊清"</f>
        <v>黄菊清</v>
      </c>
      <c r="D30" s="6" t="s">
        <v>34</v>
      </c>
      <c r="E30" s="6"/>
    </row>
    <row r="31" ht="20" customHeight="1" spans="1:5">
      <c r="A31" s="6" t="str">
        <f>"101"</f>
        <v>101</v>
      </c>
      <c r="B31" s="6" t="s">
        <v>7</v>
      </c>
      <c r="C31" s="6" t="str">
        <f>"陈慧"</f>
        <v>陈慧</v>
      </c>
      <c r="D31" s="6" t="s">
        <v>35</v>
      </c>
      <c r="E31" s="6"/>
    </row>
    <row r="32" ht="20" customHeight="1" spans="1:5">
      <c r="A32" s="6" t="str">
        <f>"101"</f>
        <v>101</v>
      </c>
      <c r="B32" s="6" t="s">
        <v>7</v>
      </c>
      <c r="C32" s="6" t="str">
        <f>"周梨梨"</f>
        <v>周梨梨</v>
      </c>
      <c r="D32" s="6" t="s">
        <v>36</v>
      </c>
      <c r="E32" s="6"/>
    </row>
    <row r="33" ht="20" customHeight="1" spans="1:5">
      <c r="A33" s="6" t="str">
        <f>"101"</f>
        <v>101</v>
      </c>
      <c r="B33" s="6" t="s">
        <v>7</v>
      </c>
      <c r="C33" s="6" t="str">
        <f>"刘红丹"</f>
        <v>刘红丹</v>
      </c>
      <c r="D33" s="6" t="s">
        <v>37</v>
      </c>
      <c r="E33" s="6"/>
    </row>
    <row r="34" ht="20" customHeight="1" spans="1:5">
      <c r="A34" s="6" t="str">
        <f>"101"</f>
        <v>101</v>
      </c>
      <c r="B34" s="6" t="s">
        <v>7</v>
      </c>
      <c r="C34" s="6" t="str">
        <f>"符艺龄"</f>
        <v>符艺龄</v>
      </c>
      <c r="D34" s="6" t="s">
        <v>38</v>
      </c>
      <c r="E34" s="6"/>
    </row>
    <row r="35" ht="20" customHeight="1" spans="1:5">
      <c r="A35" s="6" t="str">
        <f>"101"</f>
        <v>101</v>
      </c>
      <c r="B35" s="6" t="s">
        <v>7</v>
      </c>
      <c r="C35" s="6" t="str">
        <f>"林正婷"</f>
        <v>林正婷</v>
      </c>
      <c r="D35" s="6" t="s">
        <v>39</v>
      </c>
      <c r="E35" s="6"/>
    </row>
    <row r="36" ht="20" customHeight="1" spans="1:5">
      <c r="A36" s="6" t="str">
        <f>"101"</f>
        <v>101</v>
      </c>
      <c r="B36" s="6" t="s">
        <v>7</v>
      </c>
      <c r="C36" s="6" t="str">
        <f>"李小妹"</f>
        <v>李小妹</v>
      </c>
      <c r="D36" s="6" t="s">
        <v>40</v>
      </c>
      <c r="E36" s="6"/>
    </row>
    <row r="37" ht="20" customHeight="1" spans="1:5">
      <c r="A37" s="6" t="str">
        <f>"101"</f>
        <v>101</v>
      </c>
      <c r="B37" s="6" t="s">
        <v>7</v>
      </c>
      <c r="C37" s="6" t="str">
        <f>"陈柳汝"</f>
        <v>陈柳汝</v>
      </c>
      <c r="D37" s="6" t="s">
        <v>41</v>
      </c>
      <c r="E37" s="6"/>
    </row>
    <row r="38" ht="20" customHeight="1" spans="1:5">
      <c r="A38" s="6" t="str">
        <f>"101"</f>
        <v>101</v>
      </c>
      <c r="B38" s="6" t="s">
        <v>7</v>
      </c>
      <c r="C38" s="6" t="str">
        <f>"羊美柳"</f>
        <v>羊美柳</v>
      </c>
      <c r="D38" s="6" t="s">
        <v>42</v>
      </c>
      <c r="E38" s="6"/>
    </row>
    <row r="39" ht="20" customHeight="1" spans="1:5">
      <c r="A39" s="6" t="str">
        <f>"101"</f>
        <v>101</v>
      </c>
      <c r="B39" s="6" t="s">
        <v>7</v>
      </c>
      <c r="C39" s="6" t="str">
        <f>"卢芮萁"</f>
        <v>卢芮萁</v>
      </c>
      <c r="D39" s="6" t="s">
        <v>43</v>
      </c>
      <c r="E39" s="6"/>
    </row>
    <row r="40" ht="20" customHeight="1" spans="1:5">
      <c r="A40" s="6" t="str">
        <f>"101"</f>
        <v>101</v>
      </c>
      <c r="B40" s="6" t="s">
        <v>7</v>
      </c>
      <c r="C40" s="6" t="str">
        <f>"周敏"</f>
        <v>周敏</v>
      </c>
      <c r="D40" s="6" t="s">
        <v>44</v>
      </c>
      <c r="E40" s="6"/>
    </row>
    <row r="41" ht="20" customHeight="1" spans="1:5">
      <c r="A41" s="6" t="str">
        <f>"101"</f>
        <v>101</v>
      </c>
      <c r="B41" s="6" t="s">
        <v>7</v>
      </c>
      <c r="C41" s="6" t="str">
        <f>"孙白洁"</f>
        <v>孙白洁</v>
      </c>
      <c r="D41" s="6" t="s">
        <v>45</v>
      </c>
      <c r="E41" s="6"/>
    </row>
    <row r="42" ht="20" customHeight="1" spans="1:5">
      <c r="A42" s="6" t="str">
        <f>"101"</f>
        <v>101</v>
      </c>
      <c r="B42" s="6" t="s">
        <v>7</v>
      </c>
      <c r="C42" s="6" t="str">
        <f>"王茜"</f>
        <v>王茜</v>
      </c>
      <c r="D42" s="6" t="s">
        <v>46</v>
      </c>
      <c r="E42" s="6"/>
    </row>
    <row r="43" ht="20" customHeight="1" spans="1:5">
      <c r="A43" s="6" t="str">
        <f>"101"</f>
        <v>101</v>
      </c>
      <c r="B43" s="6" t="s">
        <v>7</v>
      </c>
      <c r="C43" s="6" t="str">
        <f>"陈艳莹"</f>
        <v>陈艳莹</v>
      </c>
      <c r="D43" s="6" t="s">
        <v>47</v>
      </c>
      <c r="E43" s="6"/>
    </row>
    <row r="44" ht="20" customHeight="1" spans="1:5">
      <c r="A44" s="6" t="str">
        <f>"101"</f>
        <v>101</v>
      </c>
      <c r="B44" s="6" t="s">
        <v>7</v>
      </c>
      <c r="C44" s="6" t="str">
        <f>"黄廷霞"</f>
        <v>黄廷霞</v>
      </c>
      <c r="D44" s="6" t="s">
        <v>48</v>
      </c>
      <c r="E44" s="6"/>
    </row>
    <row r="45" ht="20" customHeight="1" spans="1:5">
      <c r="A45" s="6" t="str">
        <f>"101"</f>
        <v>101</v>
      </c>
      <c r="B45" s="6" t="s">
        <v>7</v>
      </c>
      <c r="C45" s="6" t="str">
        <f>"谢雄杰"</f>
        <v>谢雄杰</v>
      </c>
      <c r="D45" s="6" t="s">
        <v>49</v>
      </c>
      <c r="E45" s="6"/>
    </row>
    <row r="46" ht="20" customHeight="1" spans="1:5">
      <c r="A46" s="6" t="str">
        <f>"101"</f>
        <v>101</v>
      </c>
      <c r="B46" s="6" t="s">
        <v>7</v>
      </c>
      <c r="C46" s="6" t="str">
        <f>"吴仕驹"</f>
        <v>吴仕驹</v>
      </c>
      <c r="D46" s="6" t="s">
        <v>50</v>
      </c>
      <c r="E46" s="6"/>
    </row>
    <row r="47" ht="20" customHeight="1" spans="1:5">
      <c r="A47" s="6" t="str">
        <f>"101"</f>
        <v>101</v>
      </c>
      <c r="B47" s="6" t="s">
        <v>7</v>
      </c>
      <c r="C47" s="6" t="str">
        <f>"孙小雅"</f>
        <v>孙小雅</v>
      </c>
      <c r="D47" s="6" t="s">
        <v>51</v>
      </c>
      <c r="E47" s="6"/>
    </row>
    <row r="48" ht="20" customHeight="1" spans="1:5">
      <c r="A48" s="6" t="str">
        <f>"101"</f>
        <v>101</v>
      </c>
      <c r="B48" s="6" t="s">
        <v>7</v>
      </c>
      <c r="C48" s="6" t="str">
        <f>"陈依萍"</f>
        <v>陈依萍</v>
      </c>
      <c r="D48" s="6" t="s">
        <v>52</v>
      </c>
      <c r="E48" s="6"/>
    </row>
    <row r="49" ht="20" customHeight="1" spans="1:5">
      <c r="A49" s="6" t="str">
        <f>"101"</f>
        <v>101</v>
      </c>
      <c r="B49" s="6" t="s">
        <v>7</v>
      </c>
      <c r="C49" s="6" t="str">
        <f>"陈泽娜"</f>
        <v>陈泽娜</v>
      </c>
      <c r="D49" s="6" t="s">
        <v>53</v>
      </c>
      <c r="E49" s="6"/>
    </row>
    <row r="50" ht="20" customHeight="1" spans="1:5">
      <c r="A50" s="6" t="str">
        <f>"101"</f>
        <v>101</v>
      </c>
      <c r="B50" s="6" t="s">
        <v>7</v>
      </c>
      <c r="C50" s="6" t="str">
        <f>"陈静仪"</f>
        <v>陈静仪</v>
      </c>
      <c r="D50" s="6" t="s">
        <v>54</v>
      </c>
      <c r="E50" s="6"/>
    </row>
    <row r="51" ht="20" customHeight="1" spans="1:5">
      <c r="A51" s="6" t="str">
        <f>"101"</f>
        <v>101</v>
      </c>
      <c r="B51" s="6" t="s">
        <v>7</v>
      </c>
      <c r="C51" s="6" t="str">
        <f>"陈倩倩"</f>
        <v>陈倩倩</v>
      </c>
      <c r="D51" s="6" t="s">
        <v>55</v>
      </c>
      <c r="E51" s="6"/>
    </row>
    <row r="52" ht="20" customHeight="1" spans="1:5">
      <c r="A52" s="6" t="str">
        <f>"102"</f>
        <v>102</v>
      </c>
      <c r="B52" s="6" t="s">
        <v>7</v>
      </c>
      <c r="C52" s="6" t="str">
        <f>"1"</f>
        <v>1</v>
      </c>
      <c r="D52" s="6" t="s">
        <v>56</v>
      </c>
      <c r="E52" s="6"/>
    </row>
    <row r="53" ht="20" customHeight="1" spans="1:5">
      <c r="A53" s="6" t="str">
        <f>"102"</f>
        <v>102</v>
      </c>
      <c r="B53" s="6" t="s">
        <v>7</v>
      </c>
      <c r="C53" s="6" t="str">
        <f>"吴巧萍"</f>
        <v>吴巧萍</v>
      </c>
      <c r="D53" s="6" t="s">
        <v>57</v>
      </c>
      <c r="E53" s="6"/>
    </row>
    <row r="54" ht="20" customHeight="1" spans="1:5">
      <c r="A54" s="6" t="str">
        <f>"102"</f>
        <v>102</v>
      </c>
      <c r="B54" s="6" t="s">
        <v>7</v>
      </c>
      <c r="C54" s="6" t="str">
        <f>"康杰玉"</f>
        <v>康杰玉</v>
      </c>
      <c r="D54" s="6" t="s">
        <v>58</v>
      </c>
      <c r="E54" s="6"/>
    </row>
    <row r="55" ht="20" customHeight="1" spans="1:5">
      <c r="A55" s="6" t="str">
        <f>"102"</f>
        <v>102</v>
      </c>
      <c r="B55" s="6" t="s">
        <v>7</v>
      </c>
      <c r="C55" s="6" t="str">
        <f>"冯忠玉"</f>
        <v>冯忠玉</v>
      </c>
      <c r="D55" s="6" t="s">
        <v>59</v>
      </c>
      <c r="E55" s="6"/>
    </row>
    <row r="56" ht="20" customHeight="1" spans="1:5">
      <c r="A56" s="6" t="str">
        <f>"102"</f>
        <v>102</v>
      </c>
      <c r="B56" s="6" t="s">
        <v>7</v>
      </c>
      <c r="C56" s="6" t="str">
        <f>"陈光彩"</f>
        <v>陈光彩</v>
      </c>
      <c r="D56" s="6" t="s">
        <v>60</v>
      </c>
      <c r="E56" s="6"/>
    </row>
    <row r="57" ht="20" customHeight="1" spans="1:5">
      <c r="A57" s="6" t="str">
        <f>"102"</f>
        <v>102</v>
      </c>
      <c r="B57" s="6" t="s">
        <v>7</v>
      </c>
      <c r="C57" s="6" t="str">
        <f>"郑龙刚"</f>
        <v>郑龙刚</v>
      </c>
      <c r="D57" s="6" t="s">
        <v>61</v>
      </c>
      <c r="E57" s="6"/>
    </row>
    <row r="58" ht="20" customHeight="1" spans="1:5">
      <c r="A58" s="6" t="str">
        <f>"102"</f>
        <v>102</v>
      </c>
      <c r="B58" s="6" t="s">
        <v>7</v>
      </c>
      <c r="C58" s="6" t="str">
        <f>"陈保娟"</f>
        <v>陈保娟</v>
      </c>
      <c r="D58" s="6" t="s">
        <v>62</v>
      </c>
      <c r="E58" s="6"/>
    </row>
    <row r="59" ht="20" customHeight="1" spans="1:5">
      <c r="A59" s="6" t="str">
        <f>"102"</f>
        <v>102</v>
      </c>
      <c r="B59" s="6" t="s">
        <v>7</v>
      </c>
      <c r="C59" s="6" t="str">
        <f>"吴彩云"</f>
        <v>吴彩云</v>
      </c>
      <c r="D59" s="6" t="s">
        <v>30</v>
      </c>
      <c r="E59" s="6"/>
    </row>
    <row r="60" ht="20" customHeight="1" spans="1:5">
      <c r="A60" s="6" t="str">
        <f>"102"</f>
        <v>102</v>
      </c>
      <c r="B60" s="6" t="s">
        <v>7</v>
      </c>
      <c r="C60" s="6" t="str">
        <f>"孙小琴"</f>
        <v>孙小琴</v>
      </c>
      <c r="D60" s="6" t="s">
        <v>63</v>
      </c>
      <c r="E60" s="6"/>
    </row>
    <row r="61" ht="20" customHeight="1" spans="1:5">
      <c r="A61" s="6" t="str">
        <f>"102"</f>
        <v>102</v>
      </c>
      <c r="B61" s="6" t="s">
        <v>7</v>
      </c>
      <c r="C61" s="6" t="str">
        <f>"王蕾"</f>
        <v>王蕾</v>
      </c>
      <c r="D61" s="6" t="s">
        <v>64</v>
      </c>
      <c r="E61" s="6"/>
    </row>
    <row r="62" ht="20" customHeight="1" spans="1:5">
      <c r="A62" s="6" t="str">
        <f>"102"</f>
        <v>102</v>
      </c>
      <c r="B62" s="6" t="s">
        <v>7</v>
      </c>
      <c r="C62" s="6" t="str">
        <f>"潘孝莹"</f>
        <v>潘孝莹</v>
      </c>
      <c r="D62" s="6" t="s">
        <v>65</v>
      </c>
      <c r="E62" s="6"/>
    </row>
    <row r="63" ht="20" customHeight="1" spans="1:5">
      <c r="A63" s="6" t="str">
        <f>"102"</f>
        <v>102</v>
      </c>
      <c r="B63" s="6" t="s">
        <v>7</v>
      </c>
      <c r="C63" s="6" t="str">
        <f>"蒋娆娟"</f>
        <v>蒋娆娟</v>
      </c>
      <c r="D63" s="6" t="s">
        <v>66</v>
      </c>
      <c r="E63" s="6"/>
    </row>
    <row r="64" ht="20" customHeight="1" spans="1:5">
      <c r="A64" s="6" t="str">
        <f>"102"</f>
        <v>102</v>
      </c>
      <c r="B64" s="6" t="s">
        <v>7</v>
      </c>
      <c r="C64" s="6" t="str">
        <f>"郑小飞"</f>
        <v>郑小飞</v>
      </c>
      <c r="D64" s="6" t="s">
        <v>67</v>
      </c>
      <c r="E64" s="6"/>
    </row>
    <row r="65" ht="20" customHeight="1" spans="1:5">
      <c r="A65" s="6" t="str">
        <f>"102"</f>
        <v>102</v>
      </c>
      <c r="B65" s="6" t="s">
        <v>7</v>
      </c>
      <c r="C65" s="6" t="str">
        <f>"胡梦琦"</f>
        <v>胡梦琦</v>
      </c>
      <c r="D65" s="6" t="s">
        <v>68</v>
      </c>
      <c r="E65" s="6"/>
    </row>
    <row r="66" ht="20" customHeight="1" spans="1:5">
      <c r="A66" s="6" t="str">
        <f>"102"</f>
        <v>102</v>
      </c>
      <c r="B66" s="6" t="s">
        <v>7</v>
      </c>
      <c r="C66" s="6" t="str">
        <f>"李布豪"</f>
        <v>李布豪</v>
      </c>
      <c r="D66" s="6" t="s">
        <v>69</v>
      </c>
      <c r="E66" s="6"/>
    </row>
    <row r="67" ht="20" customHeight="1" spans="1:5">
      <c r="A67" s="6" t="str">
        <f>"102"</f>
        <v>102</v>
      </c>
      <c r="B67" s="6" t="s">
        <v>7</v>
      </c>
      <c r="C67" s="6" t="str">
        <f>"谢伟娜"</f>
        <v>谢伟娜</v>
      </c>
      <c r="D67" s="6" t="s">
        <v>70</v>
      </c>
      <c r="E67" s="6"/>
    </row>
    <row r="68" ht="20" customHeight="1" spans="1:5">
      <c r="A68" s="6" t="str">
        <f>"102"</f>
        <v>102</v>
      </c>
      <c r="B68" s="6" t="s">
        <v>7</v>
      </c>
      <c r="C68" s="6" t="str">
        <f>"麦万波"</f>
        <v>麦万波</v>
      </c>
      <c r="D68" s="6" t="s">
        <v>22</v>
      </c>
      <c r="E68" s="6"/>
    </row>
    <row r="69" ht="20" customHeight="1" spans="1:5">
      <c r="A69" s="6" t="str">
        <f>"102"</f>
        <v>102</v>
      </c>
      <c r="B69" s="6" t="s">
        <v>7</v>
      </c>
      <c r="C69" s="6" t="str">
        <f>"李学姬"</f>
        <v>李学姬</v>
      </c>
      <c r="D69" s="6" t="s">
        <v>71</v>
      </c>
      <c r="E69" s="6"/>
    </row>
    <row r="70" ht="20" customHeight="1" spans="1:5">
      <c r="A70" s="6" t="str">
        <f>"102"</f>
        <v>102</v>
      </c>
      <c r="B70" s="6" t="s">
        <v>7</v>
      </c>
      <c r="C70" s="6" t="str">
        <f>"谢永顺"</f>
        <v>谢永顺</v>
      </c>
      <c r="D70" s="6" t="s">
        <v>72</v>
      </c>
      <c r="E70" s="6"/>
    </row>
    <row r="71" ht="20" customHeight="1" spans="1:5">
      <c r="A71" s="6" t="str">
        <f>"102"</f>
        <v>102</v>
      </c>
      <c r="B71" s="6" t="s">
        <v>7</v>
      </c>
      <c r="C71" s="6" t="str">
        <f>"陈素姿"</f>
        <v>陈素姿</v>
      </c>
      <c r="D71" s="6" t="s">
        <v>73</v>
      </c>
      <c r="E71" s="6"/>
    </row>
    <row r="72" ht="20" customHeight="1" spans="1:5">
      <c r="A72" s="6" t="str">
        <f>"103"</f>
        <v>103</v>
      </c>
      <c r="B72" s="6" t="s">
        <v>7</v>
      </c>
      <c r="C72" s="6" t="str">
        <f>"钟向局"</f>
        <v>钟向局</v>
      </c>
      <c r="D72" s="6" t="s">
        <v>74</v>
      </c>
      <c r="E72" s="6"/>
    </row>
    <row r="73" ht="20" customHeight="1" spans="1:5">
      <c r="A73" s="6" t="str">
        <f>"103"</f>
        <v>103</v>
      </c>
      <c r="B73" s="6" t="s">
        <v>7</v>
      </c>
      <c r="C73" s="6" t="str">
        <f>"林芯羽"</f>
        <v>林芯羽</v>
      </c>
      <c r="D73" s="6" t="s">
        <v>75</v>
      </c>
      <c r="E73" s="6"/>
    </row>
    <row r="74" ht="20" customHeight="1" spans="1:5">
      <c r="A74" s="6" t="str">
        <f>"103"</f>
        <v>103</v>
      </c>
      <c r="B74" s="6" t="s">
        <v>7</v>
      </c>
      <c r="C74" s="6" t="str">
        <f>"陆妮"</f>
        <v>陆妮</v>
      </c>
      <c r="D74" s="6" t="s">
        <v>76</v>
      </c>
      <c r="E74" s="6"/>
    </row>
    <row r="75" ht="20" customHeight="1" spans="1:5">
      <c r="A75" s="6" t="str">
        <f>"103"</f>
        <v>103</v>
      </c>
      <c r="B75" s="6" t="s">
        <v>7</v>
      </c>
      <c r="C75" s="6" t="str">
        <f>"陈鑫"</f>
        <v>陈鑫</v>
      </c>
      <c r="D75" s="6" t="s">
        <v>36</v>
      </c>
      <c r="E75" s="6"/>
    </row>
    <row r="76" ht="20" customHeight="1" spans="1:5">
      <c r="A76" s="6" t="str">
        <f>"103"</f>
        <v>103</v>
      </c>
      <c r="B76" s="6" t="s">
        <v>7</v>
      </c>
      <c r="C76" s="6" t="str">
        <f>"徐训连"</f>
        <v>徐训连</v>
      </c>
      <c r="D76" s="6" t="s">
        <v>77</v>
      </c>
      <c r="E76" s="6"/>
    </row>
    <row r="77" ht="20" customHeight="1" spans="1:5">
      <c r="A77" s="6" t="str">
        <f>"103"</f>
        <v>103</v>
      </c>
      <c r="B77" s="6" t="s">
        <v>7</v>
      </c>
      <c r="C77" s="6" t="str">
        <f>"周言昱"</f>
        <v>周言昱</v>
      </c>
      <c r="D77" s="6" t="s">
        <v>78</v>
      </c>
      <c r="E77" s="6"/>
    </row>
    <row r="78" ht="20" customHeight="1" spans="1:5">
      <c r="A78" s="6" t="str">
        <f>"103"</f>
        <v>103</v>
      </c>
      <c r="B78" s="6" t="s">
        <v>7</v>
      </c>
      <c r="C78" s="6" t="str">
        <f>"王晓露"</f>
        <v>王晓露</v>
      </c>
      <c r="D78" s="6" t="s">
        <v>79</v>
      </c>
      <c r="E78" s="6"/>
    </row>
    <row r="79" ht="20" customHeight="1" spans="1:5">
      <c r="A79" s="6" t="str">
        <f>"103"</f>
        <v>103</v>
      </c>
      <c r="B79" s="6" t="s">
        <v>7</v>
      </c>
      <c r="C79" s="6" t="str">
        <f>"黄小颖"</f>
        <v>黄小颖</v>
      </c>
      <c r="D79" s="6" t="s">
        <v>80</v>
      </c>
      <c r="E79" s="6"/>
    </row>
    <row r="80" ht="20" customHeight="1" spans="1:5">
      <c r="A80" s="6" t="str">
        <f>"103"</f>
        <v>103</v>
      </c>
      <c r="B80" s="6" t="s">
        <v>7</v>
      </c>
      <c r="C80" s="6" t="str">
        <f>"钟静雯"</f>
        <v>钟静雯</v>
      </c>
      <c r="D80" s="6" t="s">
        <v>81</v>
      </c>
      <c r="E80" s="6"/>
    </row>
    <row r="81" ht="20" customHeight="1" spans="1:5">
      <c r="A81" s="6" t="str">
        <f>"103"</f>
        <v>103</v>
      </c>
      <c r="B81" s="6" t="s">
        <v>7</v>
      </c>
      <c r="C81" s="6" t="str">
        <f>"黄文铧"</f>
        <v>黄文铧</v>
      </c>
      <c r="D81" s="6" t="s">
        <v>82</v>
      </c>
      <c r="E81" s="6"/>
    </row>
    <row r="82" ht="20" customHeight="1" spans="1:5">
      <c r="A82" s="6" t="str">
        <f>"103"</f>
        <v>103</v>
      </c>
      <c r="B82" s="6" t="s">
        <v>7</v>
      </c>
      <c r="C82" s="6" t="str">
        <f>"王琼珠"</f>
        <v>王琼珠</v>
      </c>
      <c r="D82" s="6" t="s">
        <v>83</v>
      </c>
      <c r="E82" s="6"/>
    </row>
    <row r="83" ht="20" customHeight="1" spans="1:5">
      <c r="A83" s="6" t="str">
        <f>"103"</f>
        <v>103</v>
      </c>
      <c r="B83" s="6" t="s">
        <v>7</v>
      </c>
      <c r="C83" s="6" t="str">
        <f>"唐慧玲"</f>
        <v>唐慧玲</v>
      </c>
      <c r="D83" s="6" t="s">
        <v>84</v>
      </c>
      <c r="E83" s="6"/>
    </row>
    <row r="84" ht="20" customHeight="1" spans="1:5">
      <c r="A84" s="6" t="str">
        <f>"103"</f>
        <v>103</v>
      </c>
      <c r="B84" s="6" t="s">
        <v>7</v>
      </c>
      <c r="C84" s="6" t="str">
        <f>"苏绍凤"</f>
        <v>苏绍凤</v>
      </c>
      <c r="D84" s="6" t="s">
        <v>85</v>
      </c>
      <c r="E84" s="6"/>
    </row>
    <row r="85" ht="20" customHeight="1" spans="1:5">
      <c r="A85" s="6" t="str">
        <f>"103"</f>
        <v>103</v>
      </c>
      <c r="B85" s="6" t="s">
        <v>7</v>
      </c>
      <c r="C85" s="6" t="str">
        <f>"黎慧"</f>
        <v>黎慧</v>
      </c>
      <c r="D85" s="6" t="s">
        <v>86</v>
      </c>
      <c r="E85" s="6"/>
    </row>
    <row r="86" ht="20" customHeight="1" spans="1:5">
      <c r="A86" s="6" t="str">
        <f>"103"</f>
        <v>103</v>
      </c>
      <c r="B86" s="6" t="s">
        <v>7</v>
      </c>
      <c r="C86" s="6" t="str">
        <f>"谢石带"</f>
        <v>谢石带</v>
      </c>
      <c r="D86" s="6" t="s">
        <v>87</v>
      </c>
      <c r="E86" s="6"/>
    </row>
    <row r="87" ht="20" customHeight="1" spans="1:5">
      <c r="A87" s="6" t="str">
        <f>"103"</f>
        <v>103</v>
      </c>
      <c r="B87" s="6" t="s">
        <v>7</v>
      </c>
      <c r="C87" s="6" t="str">
        <f>"谭小霞"</f>
        <v>谭小霞</v>
      </c>
      <c r="D87" s="6" t="s">
        <v>88</v>
      </c>
      <c r="E87" s="6"/>
    </row>
    <row r="88" ht="20" customHeight="1" spans="1:5">
      <c r="A88" s="6" t="str">
        <f>"103"</f>
        <v>103</v>
      </c>
      <c r="B88" s="6" t="s">
        <v>7</v>
      </c>
      <c r="C88" s="6" t="str">
        <f>"张梦婷"</f>
        <v>张梦婷</v>
      </c>
      <c r="D88" s="6" t="s">
        <v>89</v>
      </c>
      <c r="E88" s="6"/>
    </row>
    <row r="89" ht="20" customHeight="1" spans="1:5">
      <c r="A89" s="6" t="str">
        <f>"103"</f>
        <v>103</v>
      </c>
      <c r="B89" s="6" t="s">
        <v>7</v>
      </c>
      <c r="C89" s="6" t="str">
        <f>"王颖"</f>
        <v>王颖</v>
      </c>
      <c r="D89" s="6" t="s">
        <v>90</v>
      </c>
      <c r="E89" s="6"/>
    </row>
    <row r="90" ht="20" customHeight="1" spans="1:5">
      <c r="A90" s="6" t="str">
        <f>"103"</f>
        <v>103</v>
      </c>
      <c r="B90" s="6" t="s">
        <v>7</v>
      </c>
      <c r="C90" s="6" t="str">
        <f>"唐平丽"</f>
        <v>唐平丽</v>
      </c>
      <c r="D90" s="6" t="s">
        <v>91</v>
      </c>
      <c r="E90" s="6"/>
    </row>
    <row r="91" ht="20" customHeight="1" spans="1:5">
      <c r="A91" s="6" t="str">
        <f>"103"</f>
        <v>103</v>
      </c>
      <c r="B91" s="6" t="s">
        <v>7</v>
      </c>
      <c r="C91" s="6" t="str">
        <f>"林永杏"</f>
        <v>林永杏</v>
      </c>
      <c r="D91" s="6" t="s">
        <v>92</v>
      </c>
      <c r="E91" s="6"/>
    </row>
    <row r="92" ht="20" customHeight="1" spans="1:5">
      <c r="A92" s="6" t="str">
        <f>"103"</f>
        <v>103</v>
      </c>
      <c r="B92" s="6" t="s">
        <v>7</v>
      </c>
      <c r="C92" s="6" t="str">
        <f>"卢英云"</f>
        <v>卢英云</v>
      </c>
      <c r="D92" s="6" t="s">
        <v>93</v>
      </c>
      <c r="E92" s="6"/>
    </row>
    <row r="93" ht="20" customHeight="1" spans="1:5">
      <c r="A93" s="6" t="str">
        <f>"103"</f>
        <v>103</v>
      </c>
      <c r="B93" s="6" t="s">
        <v>7</v>
      </c>
      <c r="C93" s="6" t="str">
        <f>"蔡辉文"</f>
        <v>蔡辉文</v>
      </c>
      <c r="D93" s="6" t="s">
        <v>94</v>
      </c>
      <c r="E93" s="6"/>
    </row>
    <row r="94" ht="20" customHeight="1" spans="1:5">
      <c r="A94" s="6" t="str">
        <f>"103"</f>
        <v>103</v>
      </c>
      <c r="B94" s="6" t="s">
        <v>7</v>
      </c>
      <c r="C94" s="6" t="str">
        <f>"罗彬"</f>
        <v>罗彬</v>
      </c>
      <c r="D94" s="6" t="s">
        <v>95</v>
      </c>
      <c r="E94" s="6"/>
    </row>
    <row r="95" ht="20" customHeight="1" spans="1:5">
      <c r="A95" s="6" t="str">
        <f>"103"</f>
        <v>103</v>
      </c>
      <c r="B95" s="6" t="s">
        <v>7</v>
      </c>
      <c r="C95" s="6" t="str">
        <f>"高兰美"</f>
        <v>高兰美</v>
      </c>
      <c r="D95" s="6" t="s">
        <v>96</v>
      </c>
      <c r="E95" s="6"/>
    </row>
    <row r="96" ht="20" customHeight="1" spans="1:5">
      <c r="A96" s="6" t="str">
        <f>"103"</f>
        <v>103</v>
      </c>
      <c r="B96" s="6" t="s">
        <v>7</v>
      </c>
      <c r="C96" s="6" t="str">
        <f>"陈秀萍"</f>
        <v>陈秀萍</v>
      </c>
      <c r="D96" s="6" t="s">
        <v>97</v>
      </c>
      <c r="E96" s="6"/>
    </row>
    <row r="97" ht="20" customHeight="1" spans="1:5">
      <c r="A97" s="6" t="str">
        <f>"104"</f>
        <v>104</v>
      </c>
      <c r="B97" s="6" t="s">
        <v>7</v>
      </c>
      <c r="C97" s="6" t="str">
        <f>"洪晓丹"</f>
        <v>洪晓丹</v>
      </c>
      <c r="D97" s="6" t="s">
        <v>45</v>
      </c>
      <c r="E97" s="6"/>
    </row>
    <row r="98" ht="20" customHeight="1" spans="1:5">
      <c r="A98" s="6" t="str">
        <f>"104"</f>
        <v>104</v>
      </c>
      <c r="B98" s="6" t="s">
        <v>7</v>
      </c>
      <c r="C98" s="6" t="str">
        <f>"谢彩福"</f>
        <v>谢彩福</v>
      </c>
      <c r="D98" s="6" t="s">
        <v>30</v>
      </c>
      <c r="E98" s="6"/>
    </row>
    <row r="99" ht="20" customHeight="1" spans="1:5">
      <c r="A99" s="6" t="str">
        <f>"104"</f>
        <v>104</v>
      </c>
      <c r="B99" s="6" t="s">
        <v>7</v>
      </c>
      <c r="C99" s="6" t="str">
        <f>"伍月"</f>
        <v>伍月</v>
      </c>
      <c r="D99" s="6" t="s">
        <v>98</v>
      </c>
      <c r="E99" s="6"/>
    </row>
    <row r="100" ht="20" customHeight="1" spans="1:5">
      <c r="A100" s="6" t="str">
        <f>"104"</f>
        <v>104</v>
      </c>
      <c r="B100" s="6" t="s">
        <v>7</v>
      </c>
      <c r="C100" s="6" t="str">
        <f>"唐小妍"</f>
        <v>唐小妍</v>
      </c>
      <c r="D100" s="6" t="s">
        <v>99</v>
      </c>
      <c r="E100" s="6"/>
    </row>
    <row r="101" ht="20" customHeight="1" spans="1:5">
      <c r="A101" s="6" t="str">
        <f>"104"</f>
        <v>104</v>
      </c>
      <c r="B101" s="6" t="s">
        <v>7</v>
      </c>
      <c r="C101" s="6" t="str">
        <f>"王晓溪"</f>
        <v>王晓溪</v>
      </c>
      <c r="D101" s="6" t="s">
        <v>100</v>
      </c>
      <c r="E101" s="6"/>
    </row>
    <row r="102" ht="20" customHeight="1" spans="1:5">
      <c r="A102" s="6" t="str">
        <f>"104"</f>
        <v>104</v>
      </c>
      <c r="B102" s="6" t="s">
        <v>7</v>
      </c>
      <c r="C102" s="6" t="str">
        <f>"王艺颖"</f>
        <v>王艺颖</v>
      </c>
      <c r="D102" s="6" t="s">
        <v>86</v>
      </c>
      <c r="E102" s="6"/>
    </row>
    <row r="103" ht="20" customHeight="1" spans="1:5">
      <c r="A103" s="6" t="str">
        <f>"104"</f>
        <v>104</v>
      </c>
      <c r="B103" s="6" t="s">
        <v>7</v>
      </c>
      <c r="C103" s="6" t="str">
        <f>"孙玲"</f>
        <v>孙玲</v>
      </c>
      <c r="D103" s="6" t="s">
        <v>101</v>
      </c>
      <c r="E103" s="6"/>
    </row>
    <row r="104" ht="20" customHeight="1" spans="1:5">
      <c r="A104" s="6" t="str">
        <f>"105"</f>
        <v>105</v>
      </c>
      <c r="B104" s="6" t="s">
        <v>7</v>
      </c>
      <c r="C104" s="6" t="str">
        <f>"韦佳逸"</f>
        <v>韦佳逸</v>
      </c>
      <c r="D104" s="6" t="s">
        <v>102</v>
      </c>
      <c r="E104" s="6"/>
    </row>
    <row r="105" ht="20" customHeight="1" spans="1:5">
      <c r="A105" s="6" t="str">
        <f>"105"</f>
        <v>105</v>
      </c>
      <c r="B105" s="6" t="s">
        <v>7</v>
      </c>
      <c r="C105" s="6" t="str">
        <f>"卢承娜"</f>
        <v>卢承娜</v>
      </c>
      <c r="D105" s="6" t="s">
        <v>103</v>
      </c>
      <c r="E105" s="6"/>
    </row>
    <row r="106" ht="20" customHeight="1" spans="1:5">
      <c r="A106" s="6" t="str">
        <f>"105"</f>
        <v>105</v>
      </c>
      <c r="B106" s="6" t="s">
        <v>7</v>
      </c>
      <c r="C106" s="6" t="str">
        <f>"邓一月"</f>
        <v>邓一月</v>
      </c>
      <c r="D106" s="6" t="s">
        <v>104</v>
      </c>
      <c r="E106" s="6"/>
    </row>
    <row r="107" ht="20" customHeight="1" spans="1:5">
      <c r="A107" s="6" t="str">
        <f>"105"</f>
        <v>105</v>
      </c>
      <c r="B107" s="6" t="s">
        <v>7</v>
      </c>
      <c r="C107" s="6" t="str">
        <f>"陈雨馨"</f>
        <v>陈雨馨</v>
      </c>
      <c r="D107" s="6" t="s">
        <v>105</v>
      </c>
      <c r="E107" s="6"/>
    </row>
    <row r="108" ht="20" customHeight="1" spans="1:5">
      <c r="A108" s="6" t="str">
        <f>"105"</f>
        <v>105</v>
      </c>
      <c r="B108" s="6" t="s">
        <v>7</v>
      </c>
      <c r="C108" s="6" t="str">
        <f>"吴冬妹"</f>
        <v>吴冬妹</v>
      </c>
      <c r="D108" s="6" t="s">
        <v>106</v>
      </c>
      <c r="E108" s="6"/>
    </row>
    <row r="109" ht="20" customHeight="1" spans="1:5">
      <c r="A109" s="6" t="str">
        <f>"105"</f>
        <v>105</v>
      </c>
      <c r="B109" s="6" t="s">
        <v>7</v>
      </c>
      <c r="C109" s="6" t="str">
        <f>"蔡井桃"</f>
        <v>蔡井桃</v>
      </c>
      <c r="D109" s="6" t="s">
        <v>107</v>
      </c>
      <c r="E109" s="6"/>
    </row>
    <row r="110" ht="20" customHeight="1" spans="1:5">
      <c r="A110" s="6" t="str">
        <f>"105"</f>
        <v>105</v>
      </c>
      <c r="B110" s="6" t="s">
        <v>7</v>
      </c>
      <c r="C110" s="6" t="str">
        <f>"王紫琪"</f>
        <v>王紫琪</v>
      </c>
      <c r="D110" s="6" t="s">
        <v>108</v>
      </c>
      <c r="E110" s="6"/>
    </row>
    <row r="111" ht="20" customHeight="1" spans="1:5">
      <c r="A111" s="6" t="str">
        <f>"105"</f>
        <v>105</v>
      </c>
      <c r="B111" s="6" t="s">
        <v>7</v>
      </c>
      <c r="C111" s="6" t="str">
        <f>"羊桂月"</f>
        <v>羊桂月</v>
      </c>
      <c r="D111" s="6" t="s">
        <v>109</v>
      </c>
      <c r="E111" s="6"/>
    </row>
    <row r="112" ht="20" customHeight="1" spans="1:5">
      <c r="A112" s="6" t="str">
        <f>"105"</f>
        <v>105</v>
      </c>
      <c r="B112" s="6" t="s">
        <v>7</v>
      </c>
      <c r="C112" s="6" t="str">
        <f>"李世雅"</f>
        <v>李世雅</v>
      </c>
      <c r="D112" s="6" t="s">
        <v>110</v>
      </c>
      <c r="E112" s="6"/>
    </row>
    <row r="113" ht="20" customHeight="1" spans="1:5">
      <c r="A113" s="6" t="str">
        <f>"106"</f>
        <v>106</v>
      </c>
      <c r="B113" s="6" t="s">
        <v>7</v>
      </c>
      <c r="C113" s="6" t="str">
        <f>"陈雅莹"</f>
        <v>陈雅莹</v>
      </c>
      <c r="D113" s="6" t="s">
        <v>79</v>
      </c>
      <c r="E113" s="6"/>
    </row>
    <row r="114" ht="20" customHeight="1" spans="1:5">
      <c r="A114" s="6" t="str">
        <f>"106"</f>
        <v>106</v>
      </c>
      <c r="B114" s="6" t="s">
        <v>7</v>
      </c>
      <c r="C114" s="6" t="str">
        <f>"吴亚姑"</f>
        <v>吴亚姑</v>
      </c>
      <c r="D114" s="6" t="s">
        <v>111</v>
      </c>
      <c r="E114" s="6"/>
    </row>
    <row r="115" ht="20" customHeight="1" spans="1:5">
      <c r="A115" s="6" t="str">
        <f>"106"</f>
        <v>106</v>
      </c>
      <c r="B115" s="6" t="s">
        <v>7</v>
      </c>
      <c r="C115" s="6" t="str">
        <f>"林迎超"</f>
        <v>林迎超</v>
      </c>
      <c r="D115" s="6" t="s">
        <v>112</v>
      </c>
      <c r="E115" s="6"/>
    </row>
    <row r="116" ht="20" customHeight="1" spans="1:5">
      <c r="A116" s="6" t="str">
        <f>"106"</f>
        <v>106</v>
      </c>
      <c r="B116" s="6" t="s">
        <v>7</v>
      </c>
      <c r="C116" s="6" t="str">
        <f>"石华"</f>
        <v>石华</v>
      </c>
      <c r="D116" s="6" t="s">
        <v>113</v>
      </c>
      <c r="E116" s="6"/>
    </row>
    <row r="117" ht="20" customHeight="1" spans="1:5">
      <c r="A117" s="6" t="str">
        <f>"106"</f>
        <v>106</v>
      </c>
      <c r="B117" s="6" t="s">
        <v>7</v>
      </c>
      <c r="C117" s="6" t="str">
        <f>"王小南"</f>
        <v>王小南</v>
      </c>
      <c r="D117" s="6" t="s">
        <v>114</v>
      </c>
      <c r="E117" s="6"/>
    </row>
    <row r="118" ht="20" customHeight="1" spans="1:5">
      <c r="A118" s="6" t="str">
        <f>"106"</f>
        <v>106</v>
      </c>
      <c r="B118" s="6" t="s">
        <v>7</v>
      </c>
      <c r="C118" s="6" t="str">
        <f>"李亚妹"</f>
        <v>李亚妹</v>
      </c>
      <c r="D118" s="6" t="s">
        <v>98</v>
      </c>
      <c r="E118" s="6"/>
    </row>
    <row r="119" ht="20" customHeight="1" spans="1:5">
      <c r="A119" s="6" t="str">
        <f>"106"</f>
        <v>106</v>
      </c>
      <c r="B119" s="6" t="s">
        <v>7</v>
      </c>
      <c r="C119" s="6" t="str">
        <f>"陈明良"</f>
        <v>陈明良</v>
      </c>
      <c r="D119" s="6" t="s">
        <v>115</v>
      </c>
      <c r="E119" s="6"/>
    </row>
    <row r="120" ht="20" customHeight="1" spans="1:5">
      <c r="A120" s="6" t="str">
        <f>"106"</f>
        <v>106</v>
      </c>
      <c r="B120" s="6" t="s">
        <v>7</v>
      </c>
      <c r="C120" s="6" t="str">
        <f>"薛秋雨"</f>
        <v>薛秋雨</v>
      </c>
      <c r="D120" s="6" t="s">
        <v>116</v>
      </c>
      <c r="E120" s="6"/>
    </row>
    <row r="121" ht="20" customHeight="1" spans="1:5">
      <c r="A121" s="6" t="str">
        <f>"106"</f>
        <v>106</v>
      </c>
      <c r="B121" s="6" t="s">
        <v>7</v>
      </c>
      <c r="C121" s="6" t="str">
        <f>"文遇慧"</f>
        <v>文遇慧</v>
      </c>
      <c r="D121" s="6" t="s">
        <v>117</v>
      </c>
      <c r="E121" s="6"/>
    </row>
    <row r="122" ht="20" customHeight="1" spans="1:5">
      <c r="A122" s="6" t="str">
        <f>"106"</f>
        <v>106</v>
      </c>
      <c r="B122" s="6" t="s">
        <v>7</v>
      </c>
      <c r="C122" s="6" t="str">
        <f>"谢静宜"</f>
        <v>谢静宜</v>
      </c>
      <c r="D122" s="6" t="s">
        <v>22</v>
      </c>
      <c r="E122" s="6"/>
    </row>
    <row r="123" ht="20" customHeight="1" spans="1:5">
      <c r="A123" s="6" t="str">
        <f>"106"</f>
        <v>106</v>
      </c>
      <c r="B123" s="6" t="s">
        <v>7</v>
      </c>
      <c r="C123" s="6" t="str">
        <f>"陈丹丹"</f>
        <v>陈丹丹</v>
      </c>
      <c r="D123" s="6" t="s">
        <v>118</v>
      </c>
      <c r="E123" s="6"/>
    </row>
    <row r="124" ht="20" customHeight="1" spans="1:5">
      <c r="A124" s="6" t="str">
        <f>"106"</f>
        <v>106</v>
      </c>
      <c r="B124" s="6" t="s">
        <v>7</v>
      </c>
      <c r="C124" s="6" t="str">
        <f>"余雪玲"</f>
        <v>余雪玲</v>
      </c>
      <c r="D124" s="6" t="s">
        <v>119</v>
      </c>
      <c r="E124" s="6"/>
    </row>
    <row r="125" ht="20" customHeight="1" spans="1:5">
      <c r="A125" s="6" t="str">
        <f>"106"</f>
        <v>106</v>
      </c>
      <c r="B125" s="6" t="s">
        <v>7</v>
      </c>
      <c r="C125" s="6" t="str">
        <f>"冯琼尧"</f>
        <v>冯琼尧</v>
      </c>
      <c r="D125" s="6" t="s">
        <v>120</v>
      </c>
      <c r="E125" s="6"/>
    </row>
    <row r="126" ht="20" customHeight="1" spans="1:5">
      <c r="A126" s="6" t="str">
        <f>"106"</f>
        <v>106</v>
      </c>
      <c r="B126" s="6" t="s">
        <v>7</v>
      </c>
      <c r="C126" s="6" t="str">
        <f>"唐海灵"</f>
        <v>唐海灵</v>
      </c>
      <c r="D126" s="6" t="s">
        <v>121</v>
      </c>
      <c r="E126" s="6"/>
    </row>
    <row r="127" ht="20" customHeight="1" spans="1:5">
      <c r="A127" s="6" t="str">
        <f>"106"</f>
        <v>106</v>
      </c>
      <c r="B127" s="6" t="s">
        <v>7</v>
      </c>
      <c r="C127" s="6" t="str">
        <f>"戴丽瑜"</f>
        <v>戴丽瑜</v>
      </c>
      <c r="D127" s="6" t="s">
        <v>122</v>
      </c>
      <c r="E127" s="6"/>
    </row>
    <row r="128" ht="20" customHeight="1" spans="1:5">
      <c r="A128" s="6" t="str">
        <f>"106"</f>
        <v>106</v>
      </c>
      <c r="B128" s="6" t="s">
        <v>7</v>
      </c>
      <c r="C128" s="6" t="str">
        <f>"何子康"</f>
        <v>何子康</v>
      </c>
      <c r="D128" s="6" t="s">
        <v>123</v>
      </c>
      <c r="E128" s="6"/>
    </row>
    <row r="129" ht="20" customHeight="1" spans="1:5">
      <c r="A129" s="6" t="str">
        <f>"106"</f>
        <v>106</v>
      </c>
      <c r="B129" s="6" t="s">
        <v>7</v>
      </c>
      <c r="C129" s="6" t="str">
        <f>"马靖云"</f>
        <v>马靖云</v>
      </c>
      <c r="D129" s="6" t="s">
        <v>124</v>
      </c>
      <c r="E129" s="6"/>
    </row>
    <row r="130" ht="20" customHeight="1" spans="1:5">
      <c r="A130" s="6" t="str">
        <f>"106"</f>
        <v>106</v>
      </c>
      <c r="B130" s="6" t="s">
        <v>7</v>
      </c>
      <c r="C130" s="6" t="str">
        <f>"王智丹"</f>
        <v>王智丹</v>
      </c>
      <c r="D130" s="6" t="s">
        <v>125</v>
      </c>
      <c r="E130" s="6"/>
    </row>
    <row r="131" ht="20" customHeight="1" spans="1:5">
      <c r="A131" s="6" t="str">
        <f>"107"</f>
        <v>107</v>
      </c>
      <c r="B131" s="6" t="s">
        <v>7</v>
      </c>
      <c r="C131" s="6" t="str">
        <f>"王广晓"</f>
        <v>王广晓</v>
      </c>
      <c r="D131" s="6" t="s">
        <v>126</v>
      </c>
      <c r="E131" s="6"/>
    </row>
    <row r="132" ht="20" customHeight="1" spans="1:5">
      <c r="A132" s="6" t="str">
        <f>"107"</f>
        <v>107</v>
      </c>
      <c r="B132" s="6" t="s">
        <v>7</v>
      </c>
      <c r="C132" s="6" t="str">
        <f>"林慧"</f>
        <v>林慧</v>
      </c>
      <c r="D132" s="6" t="s">
        <v>127</v>
      </c>
      <c r="E132" s="6"/>
    </row>
    <row r="133" ht="20" customHeight="1" spans="1:5">
      <c r="A133" s="6" t="str">
        <f>"107"</f>
        <v>107</v>
      </c>
      <c r="B133" s="6" t="s">
        <v>7</v>
      </c>
      <c r="C133" s="6" t="str">
        <f>"胡柳红"</f>
        <v>胡柳红</v>
      </c>
      <c r="D133" s="6" t="s">
        <v>128</v>
      </c>
      <c r="E133" s="6"/>
    </row>
    <row r="134" ht="20" customHeight="1" spans="1:5">
      <c r="A134" s="6" t="str">
        <f>"107"</f>
        <v>107</v>
      </c>
      <c r="B134" s="6" t="s">
        <v>7</v>
      </c>
      <c r="C134" s="6" t="str">
        <f>"郭云练"</f>
        <v>郭云练</v>
      </c>
      <c r="D134" s="6" t="s">
        <v>129</v>
      </c>
      <c r="E134" s="6"/>
    </row>
    <row r="135" ht="20" customHeight="1" spans="1:5">
      <c r="A135" s="6" t="str">
        <f>"107"</f>
        <v>107</v>
      </c>
      <c r="B135" s="6" t="s">
        <v>7</v>
      </c>
      <c r="C135" s="6" t="str">
        <f>"王静静"</f>
        <v>王静静</v>
      </c>
      <c r="D135" s="6" t="s">
        <v>130</v>
      </c>
      <c r="E135" s="6"/>
    </row>
    <row r="136" ht="20" customHeight="1" spans="1:5">
      <c r="A136" s="6" t="str">
        <f>"107"</f>
        <v>107</v>
      </c>
      <c r="B136" s="6" t="s">
        <v>7</v>
      </c>
      <c r="C136" s="6" t="str">
        <f>"卢娟英"</f>
        <v>卢娟英</v>
      </c>
      <c r="D136" s="6" t="s">
        <v>131</v>
      </c>
      <c r="E136" s="6"/>
    </row>
    <row r="137" ht="20" customHeight="1" spans="1:5">
      <c r="A137" s="6" t="str">
        <f>"107"</f>
        <v>107</v>
      </c>
      <c r="B137" s="6" t="s">
        <v>7</v>
      </c>
      <c r="C137" s="6" t="str">
        <f>"欧琼霜"</f>
        <v>欧琼霜</v>
      </c>
      <c r="D137" s="6" t="s">
        <v>132</v>
      </c>
      <c r="E137" s="6"/>
    </row>
    <row r="138" ht="20" customHeight="1" spans="1:5">
      <c r="A138" s="6" t="str">
        <f>"107"</f>
        <v>107</v>
      </c>
      <c r="B138" s="6" t="s">
        <v>7</v>
      </c>
      <c r="C138" s="6" t="str">
        <f>"赵婆爱"</f>
        <v>赵婆爱</v>
      </c>
      <c r="D138" s="6" t="s">
        <v>133</v>
      </c>
      <c r="E138" s="6"/>
    </row>
    <row r="139" ht="20" customHeight="1" spans="1:5">
      <c r="A139" s="6" t="str">
        <f>"107"</f>
        <v>107</v>
      </c>
      <c r="B139" s="6" t="s">
        <v>7</v>
      </c>
      <c r="C139" s="6" t="str">
        <f>"张慧"</f>
        <v>张慧</v>
      </c>
      <c r="D139" s="6" t="s">
        <v>127</v>
      </c>
      <c r="E139" s="6"/>
    </row>
    <row r="140" ht="20" customHeight="1" spans="1:5">
      <c r="A140" s="6" t="str">
        <f>"107"</f>
        <v>107</v>
      </c>
      <c r="B140" s="6" t="s">
        <v>7</v>
      </c>
      <c r="C140" s="6" t="str">
        <f>"零翠钰"</f>
        <v>零翠钰</v>
      </c>
      <c r="D140" s="6" t="s">
        <v>134</v>
      </c>
      <c r="E140" s="6"/>
    </row>
    <row r="141" ht="20" customHeight="1" spans="1:5">
      <c r="A141" s="6" t="str">
        <f>"107"</f>
        <v>107</v>
      </c>
      <c r="B141" s="6" t="s">
        <v>7</v>
      </c>
      <c r="C141" s="6" t="str">
        <f>"唐必香"</f>
        <v>唐必香</v>
      </c>
      <c r="D141" s="6" t="s">
        <v>135</v>
      </c>
      <c r="E141" s="6"/>
    </row>
    <row r="142" ht="20" customHeight="1" spans="1:5">
      <c r="A142" s="6" t="str">
        <f>"107"</f>
        <v>107</v>
      </c>
      <c r="B142" s="6" t="s">
        <v>7</v>
      </c>
      <c r="C142" s="6" t="str">
        <f>"唐娇玉"</f>
        <v>唐娇玉</v>
      </c>
      <c r="D142" s="6" t="s">
        <v>136</v>
      </c>
      <c r="E142" s="6"/>
    </row>
    <row r="143" ht="20" customHeight="1" spans="1:5">
      <c r="A143" s="6" t="str">
        <f>"107"</f>
        <v>107</v>
      </c>
      <c r="B143" s="6" t="s">
        <v>7</v>
      </c>
      <c r="C143" s="6" t="str">
        <f>"黎玲玲"</f>
        <v>黎玲玲</v>
      </c>
      <c r="D143" s="6" t="s">
        <v>137</v>
      </c>
      <c r="E143" s="6"/>
    </row>
    <row r="144" ht="20" customHeight="1" spans="1:5">
      <c r="A144" s="6" t="str">
        <f>"107"</f>
        <v>107</v>
      </c>
      <c r="B144" s="6" t="s">
        <v>7</v>
      </c>
      <c r="C144" s="6" t="str">
        <f>"周小妮"</f>
        <v>周小妮</v>
      </c>
      <c r="D144" s="6" t="s">
        <v>138</v>
      </c>
      <c r="E144" s="6"/>
    </row>
    <row r="145" ht="20" customHeight="1" spans="1:5">
      <c r="A145" s="6" t="str">
        <f>"107"</f>
        <v>107</v>
      </c>
      <c r="B145" s="6" t="s">
        <v>7</v>
      </c>
      <c r="C145" s="6" t="str">
        <f>"李婷婷"</f>
        <v>李婷婷</v>
      </c>
      <c r="D145" s="6" t="s">
        <v>139</v>
      </c>
      <c r="E145" s="6"/>
    </row>
    <row r="146" ht="20" customHeight="1" spans="1:5">
      <c r="A146" s="6" t="str">
        <f>"107"</f>
        <v>107</v>
      </c>
      <c r="B146" s="6" t="s">
        <v>7</v>
      </c>
      <c r="C146" s="6" t="str">
        <f>"周莲艳"</f>
        <v>周莲艳</v>
      </c>
      <c r="D146" s="6" t="s">
        <v>140</v>
      </c>
      <c r="E146" s="6"/>
    </row>
    <row r="147" ht="20" customHeight="1" spans="1:5">
      <c r="A147" s="6" t="str">
        <f>"107"</f>
        <v>107</v>
      </c>
      <c r="B147" s="6" t="s">
        <v>7</v>
      </c>
      <c r="C147" s="6" t="str">
        <f>"梁以燕"</f>
        <v>梁以燕</v>
      </c>
      <c r="D147" s="6" t="s">
        <v>141</v>
      </c>
      <c r="E147" s="6"/>
    </row>
    <row r="148" ht="20" customHeight="1" spans="1:5">
      <c r="A148" s="6" t="str">
        <f>"108"</f>
        <v>108</v>
      </c>
      <c r="B148" s="6" t="s">
        <v>7</v>
      </c>
      <c r="C148" s="6" t="str">
        <f>"冯春"</f>
        <v>冯春</v>
      </c>
      <c r="D148" s="6" t="s">
        <v>142</v>
      </c>
      <c r="E148" s="6"/>
    </row>
    <row r="149" ht="20" customHeight="1" spans="1:5">
      <c r="A149" s="6" t="str">
        <f>"108"</f>
        <v>108</v>
      </c>
      <c r="B149" s="6" t="s">
        <v>7</v>
      </c>
      <c r="C149" s="6" t="str">
        <f>"陈燕飘"</f>
        <v>陈燕飘</v>
      </c>
      <c r="D149" s="6" t="s">
        <v>143</v>
      </c>
      <c r="E149" s="6"/>
    </row>
    <row r="150" ht="20" customHeight="1" spans="1:5">
      <c r="A150" s="6" t="str">
        <f>"108"</f>
        <v>108</v>
      </c>
      <c r="B150" s="6" t="s">
        <v>7</v>
      </c>
      <c r="C150" s="6" t="str">
        <f>"王诗彤"</f>
        <v>王诗彤</v>
      </c>
      <c r="D150" s="6" t="s">
        <v>51</v>
      </c>
      <c r="E150" s="6"/>
    </row>
    <row r="151" ht="20" customHeight="1" spans="1:5">
      <c r="A151" s="6" t="str">
        <f>"108"</f>
        <v>108</v>
      </c>
      <c r="B151" s="6" t="s">
        <v>7</v>
      </c>
      <c r="C151" s="6" t="str">
        <f>"沈从威"</f>
        <v>沈从威</v>
      </c>
      <c r="D151" s="6" t="s">
        <v>144</v>
      </c>
      <c r="E151" s="6"/>
    </row>
    <row r="152" ht="20" customHeight="1" spans="1:5">
      <c r="A152" s="6" t="str">
        <f>"108"</f>
        <v>108</v>
      </c>
      <c r="B152" s="6" t="s">
        <v>7</v>
      </c>
      <c r="C152" s="6" t="str">
        <f>"王文晓"</f>
        <v>王文晓</v>
      </c>
      <c r="D152" s="6" t="s">
        <v>145</v>
      </c>
      <c r="E152" s="6"/>
    </row>
    <row r="153" ht="20" customHeight="1" spans="1:5">
      <c r="A153" s="6" t="str">
        <f>"108"</f>
        <v>108</v>
      </c>
      <c r="B153" s="6" t="s">
        <v>7</v>
      </c>
      <c r="C153" s="6" t="str">
        <f>"陈豪婷"</f>
        <v>陈豪婷</v>
      </c>
      <c r="D153" s="6" t="s">
        <v>146</v>
      </c>
      <c r="E153" s="6"/>
    </row>
    <row r="154" ht="20" customHeight="1" spans="1:5">
      <c r="A154" s="6" t="str">
        <f>"108"</f>
        <v>108</v>
      </c>
      <c r="B154" s="6" t="s">
        <v>7</v>
      </c>
      <c r="C154" s="6" t="str">
        <f>"陈兰英"</f>
        <v>陈兰英</v>
      </c>
      <c r="D154" s="6" t="s">
        <v>147</v>
      </c>
      <c r="E154" s="6"/>
    </row>
    <row r="155" ht="20" customHeight="1" spans="1:5">
      <c r="A155" s="6" t="str">
        <f>"108"</f>
        <v>108</v>
      </c>
      <c r="B155" s="6" t="s">
        <v>7</v>
      </c>
      <c r="C155" s="6" t="str">
        <f>"王苑颖"</f>
        <v>王苑颖</v>
      </c>
      <c r="D155" s="6" t="s">
        <v>148</v>
      </c>
      <c r="E155" s="6"/>
    </row>
    <row r="156" ht="20" customHeight="1" spans="1:5">
      <c r="A156" s="6" t="str">
        <f>"108"</f>
        <v>108</v>
      </c>
      <c r="B156" s="6" t="s">
        <v>7</v>
      </c>
      <c r="C156" s="6" t="str">
        <f>"王俏莎"</f>
        <v>王俏莎</v>
      </c>
      <c r="D156" s="6" t="s">
        <v>149</v>
      </c>
      <c r="E156" s="6"/>
    </row>
    <row r="157" ht="20" customHeight="1" spans="1:5">
      <c r="A157" s="6" t="str">
        <f>"108"</f>
        <v>108</v>
      </c>
      <c r="B157" s="6" t="s">
        <v>7</v>
      </c>
      <c r="C157" s="6" t="str">
        <f>"吴云宇"</f>
        <v>吴云宇</v>
      </c>
      <c r="D157" s="6" t="s">
        <v>136</v>
      </c>
      <c r="E157" s="6"/>
    </row>
    <row r="158" ht="20" customHeight="1" spans="1:5">
      <c r="A158" s="6" t="str">
        <f>"108"</f>
        <v>108</v>
      </c>
      <c r="B158" s="6" t="s">
        <v>7</v>
      </c>
      <c r="C158" s="6" t="str">
        <f>"吴淑咪"</f>
        <v>吴淑咪</v>
      </c>
      <c r="D158" s="6" t="s">
        <v>150</v>
      </c>
      <c r="E158" s="6"/>
    </row>
    <row r="159" ht="20" customHeight="1" spans="1:5">
      <c r="A159" s="6" t="str">
        <f>"109"</f>
        <v>109</v>
      </c>
      <c r="B159" s="6" t="s">
        <v>7</v>
      </c>
      <c r="C159" s="6" t="str">
        <f>"王慧兵"</f>
        <v>王慧兵</v>
      </c>
      <c r="D159" s="6" t="s">
        <v>151</v>
      </c>
      <c r="E159" s="6"/>
    </row>
    <row r="160" ht="20" customHeight="1" spans="1:5">
      <c r="A160" s="6" t="str">
        <f>"109"</f>
        <v>109</v>
      </c>
      <c r="B160" s="6" t="s">
        <v>7</v>
      </c>
      <c r="C160" s="6" t="str">
        <f>"陈婷"</f>
        <v>陈婷</v>
      </c>
      <c r="D160" s="6" t="s">
        <v>152</v>
      </c>
      <c r="E160" s="6"/>
    </row>
    <row r="161" ht="20" customHeight="1" spans="1:5">
      <c r="A161" s="6" t="str">
        <f>"109"</f>
        <v>109</v>
      </c>
      <c r="B161" s="6" t="s">
        <v>7</v>
      </c>
      <c r="C161" s="6" t="str">
        <f>"符淼苗"</f>
        <v>符淼苗</v>
      </c>
      <c r="D161" s="6" t="s">
        <v>153</v>
      </c>
      <c r="E161" s="6"/>
    </row>
    <row r="162" ht="20" customHeight="1" spans="1:5">
      <c r="A162" s="6" t="str">
        <f>"109"</f>
        <v>109</v>
      </c>
      <c r="B162" s="6" t="s">
        <v>7</v>
      </c>
      <c r="C162" s="6" t="str">
        <f>"王青梅"</f>
        <v>王青梅</v>
      </c>
      <c r="D162" s="6" t="s">
        <v>154</v>
      </c>
      <c r="E162" s="6"/>
    </row>
    <row r="163" ht="20" customHeight="1" spans="1:5">
      <c r="A163" s="6" t="str">
        <f>"109"</f>
        <v>109</v>
      </c>
      <c r="B163" s="6" t="s">
        <v>7</v>
      </c>
      <c r="C163" s="6" t="str">
        <f>"卢启燕"</f>
        <v>卢启燕</v>
      </c>
      <c r="D163" s="6" t="s">
        <v>35</v>
      </c>
      <c r="E163" s="6"/>
    </row>
    <row r="164" ht="20" customHeight="1" spans="1:5">
      <c r="A164" s="6" t="str">
        <f>"109"</f>
        <v>109</v>
      </c>
      <c r="B164" s="6" t="s">
        <v>7</v>
      </c>
      <c r="C164" s="6" t="str">
        <f>"赵会秋"</f>
        <v>赵会秋</v>
      </c>
      <c r="D164" s="6" t="s">
        <v>155</v>
      </c>
      <c r="E164" s="6"/>
    </row>
    <row r="165" ht="20" customHeight="1" spans="1:5">
      <c r="A165" s="6" t="str">
        <f>"109"</f>
        <v>109</v>
      </c>
      <c r="B165" s="6" t="s">
        <v>7</v>
      </c>
      <c r="C165" s="6" t="str">
        <f>"王豪"</f>
        <v>王豪</v>
      </c>
      <c r="D165" s="6" t="s">
        <v>156</v>
      </c>
      <c r="E165" s="6"/>
    </row>
    <row r="166" ht="20" customHeight="1" spans="1:5">
      <c r="A166" s="6" t="str">
        <f>"109"</f>
        <v>109</v>
      </c>
      <c r="B166" s="6" t="s">
        <v>7</v>
      </c>
      <c r="C166" s="6" t="str">
        <f>"文叶群"</f>
        <v>文叶群</v>
      </c>
      <c r="D166" s="6" t="s">
        <v>157</v>
      </c>
      <c r="E166" s="6"/>
    </row>
    <row r="167" ht="20" customHeight="1" spans="1:5">
      <c r="A167" s="6" t="str">
        <f>"109"</f>
        <v>109</v>
      </c>
      <c r="B167" s="6" t="s">
        <v>7</v>
      </c>
      <c r="C167" s="6" t="str">
        <f>"熊逾洋"</f>
        <v>熊逾洋</v>
      </c>
      <c r="D167" s="6" t="s">
        <v>158</v>
      </c>
      <c r="E167" s="6"/>
    </row>
    <row r="168" ht="20" customHeight="1" spans="1:5">
      <c r="A168" s="6" t="str">
        <f>"109"</f>
        <v>109</v>
      </c>
      <c r="B168" s="6" t="s">
        <v>7</v>
      </c>
      <c r="C168" s="6" t="str">
        <f>"张绍丽"</f>
        <v>张绍丽</v>
      </c>
      <c r="D168" s="6" t="s">
        <v>159</v>
      </c>
      <c r="E168" s="6"/>
    </row>
    <row r="169" ht="20" customHeight="1" spans="1:5">
      <c r="A169" s="6" t="str">
        <f>"109"</f>
        <v>109</v>
      </c>
      <c r="B169" s="6" t="s">
        <v>7</v>
      </c>
      <c r="C169" s="6" t="str">
        <f>"郎蕊梅"</f>
        <v>郎蕊梅</v>
      </c>
      <c r="D169" s="6" t="s">
        <v>160</v>
      </c>
      <c r="E169" s="6"/>
    </row>
    <row r="170" ht="20" customHeight="1" spans="1:5">
      <c r="A170" s="6" t="str">
        <f>"110"</f>
        <v>110</v>
      </c>
      <c r="B170" s="6" t="s">
        <v>7</v>
      </c>
      <c r="C170" s="6" t="str">
        <f>"汪海玲"</f>
        <v>汪海玲</v>
      </c>
      <c r="D170" s="6" t="s">
        <v>161</v>
      </c>
      <c r="E170" s="6"/>
    </row>
    <row r="171" ht="20" customHeight="1" spans="1:5">
      <c r="A171" s="6" t="str">
        <f>"110"</f>
        <v>110</v>
      </c>
      <c r="B171" s="6" t="s">
        <v>7</v>
      </c>
      <c r="C171" s="6" t="str">
        <f>"班志婷"</f>
        <v>班志婷</v>
      </c>
      <c r="D171" s="6" t="s">
        <v>162</v>
      </c>
      <c r="E171" s="6"/>
    </row>
    <row r="172" ht="20" customHeight="1" spans="1:5">
      <c r="A172" s="6" t="str">
        <f>"110"</f>
        <v>110</v>
      </c>
      <c r="B172" s="6" t="s">
        <v>7</v>
      </c>
      <c r="C172" s="6" t="str">
        <f>"文春燕"</f>
        <v>文春燕</v>
      </c>
      <c r="D172" s="6" t="s">
        <v>163</v>
      </c>
      <c r="E172" s="6"/>
    </row>
    <row r="173" ht="20" customHeight="1" spans="1:5">
      <c r="A173" s="6" t="str">
        <f>"110"</f>
        <v>110</v>
      </c>
      <c r="B173" s="6" t="s">
        <v>7</v>
      </c>
      <c r="C173" s="6" t="str">
        <f>"张石玉"</f>
        <v>张石玉</v>
      </c>
      <c r="D173" s="6" t="s">
        <v>45</v>
      </c>
      <c r="E173" s="6"/>
    </row>
    <row r="174" ht="20" customHeight="1" spans="1:5">
      <c r="A174" s="6" t="str">
        <f>"110"</f>
        <v>110</v>
      </c>
      <c r="B174" s="6" t="s">
        <v>7</v>
      </c>
      <c r="C174" s="6" t="str">
        <f>"吕婷"</f>
        <v>吕婷</v>
      </c>
      <c r="D174" s="6" t="s">
        <v>164</v>
      </c>
      <c r="E174" s="6"/>
    </row>
    <row r="175" ht="20" customHeight="1" spans="1:5">
      <c r="A175" s="6" t="str">
        <f>"110"</f>
        <v>110</v>
      </c>
      <c r="B175" s="6" t="s">
        <v>7</v>
      </c>
      <c r="C175" s="6" t="str">
        <f>"周威妙"</f>
        <v>周威妙</v>
      </c>
      <c r="D175" s="6" t="s">
        <v>165</v>
      </c>
      <c r="E175" s="6"/>
    </row>
    <row r="176" ht="20" customHeight="1" spans="1:5">
      <c r="A176" s="6" t="str">
        <f>"110"</f>
        <v>110</v>
      </c>
      <c r="B176" s="6" t="s">
        <v>7</v>
      </c>
      <c r="C176" s="6" t="str">
        <f>"郑灵慧"</f>
        <v>郑灵慧</v>
      </c>
      <c r="D176" s="6" t="s">
        <v>166</v>
      </c>
      <c r="E176" s="6"/>
    </row>
    <row r="177" ht="20" customHeight="1" spans="1:5">
      <c r="A177" s="6" t="str">
        <f>"110"</f>
        <v>110</v>
      </c>
      <c r="B177" s="6" t="s">
        <v>7</v>
      </c>
      <c r="C177" s="6" t="str">
        <f>"彭丽雅"</f>
        <v>彭丽雅</v>
      </c>
      <c r="D177" s="6" t="s">
        <v>167</v>
      </c>
      <c r="E177" s="6"/>
    </row>
    <row r="178" ht="20" customHeight="1" spans="1:5">
      <c r="A178" s="6" t="str">
        <f>"110"</f>
        <v>110</v>
      </c>
      <c r="B178" s="6" t="s">
        <v>7</v>
      </c>
      <c r="C178" s="6" t="str">
        <f>"黄如瑾"</f>
        <v>黄如瑾</v>
      </c>
      <c r="D178" s="6" t="s">
        <v>39</v>
      </c>
      <c r="E178" s="6"/>
    </row>
    <row r="179" ht="20" customHeight="1" spans="1:5">
      <c r="A179" s="6" t="str">
        <f>"110"</f>
        <v>110</v>
      </c>
      <c r="B179" s="6" t="s">
        <v>7</v>
      </c>
      <c r="C179" s="6" t="str">
        <f>"吴雪苗"</f>
        <v>吴雪苗</v>
      </c>
      <c r="D179" s="6" t="s">
        <v>168</v>
      </c>
      <c r="E179" s="6"/>
    </row>
    <row r="180" ht="20" customHeight="1" spans="1:5">
      <c r="A180" s="6" t="str">
        <f>"110"</f>
        <v>110</v>
      </c>
      <c r="B180" s="6" t="s">
        <v>7</v>
      </c>
      <c r="C180" s="6" t="str">
        <f>"陈娇丹"</f>
        <v>陈娇丹</v>
      </c>
      <c r="D180" s="6" t="s">
        <v>169</v>
      </c>
      <c r="E180" s="6"/>
    </row>
    <row r="181" ht="20" customHeight="1" spans="1:5">
      <c r="A181" s="6" t="str">
        <f>"110"</f>
        <v>110</v>
      </c>
      <c r="B181" s="6" t="s">
        <v>7</v>
      </c>
      <c r="C181" s="6" t="str">
        <f>"周爱玉"</f>
        <v>周爱玉</v>
      </c>
      <c r="D181" s="6" t="s">
        <v>170</v>
      </c>
      <c r="E181" s="6"/>
    </row>
  </sheetData>
  <autoFilter xmlns:etc="http://www.wps.cn/officeDocument/2017/etCustomData" ref="A3:D181" etc:filterBottomFollowUsedRange="0">
    <sortState ref="A4:D181">
      <sortCondition ref="A1"/>
    </sortState>
    <extLst/>
  </autoFilter>
  <mergeCells count="1"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9234_6a2e581664c0c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考务部</cp:lastModifiedBy>
  <dcterms:created xsi:type="dcterms:W3CDTF">2026-06-14T07:28:57Z</dcterms:created>
  <dcterms:modified xsi:type="dcterms:W3CDTF">2026-06-14T07:37:21Z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09012CC370D242499B5F735FDDC8C1A0_13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