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铜官区2026年中小学新任教师公开招聘专业测试成绩公布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<sst xmlns="http://schemas.openxmlformats.org/spreadsheetml/2006/main" count="109" uniqueCount="26">
  <si>
    <t>铜官区2026年中小学新任教师公开招聘专业测试成绩公布</t>
  </si>
  <si>
    <t>岗位代码</t>
  </si>
  <si>
    <t>岗位名称</t>
  </si>
  <si>
    <t>准考证号</t>
  </si>
  <si>
    <t>面试成绩</t>
  </si>
  <si>
    <t>初中语文</t>
  </si>
  <si>
    <t>初中数学</t>
  </si>
  <si>
    <t>20260330012026</t>
  </si>
  <si>
    <t>缺考</t>
  </si>
  <si>
    <t>20260330012409</t>
  </si>
  <si>
    <t>20260330012213</t>
  </si>
  <si>
    <t>20260330012223</t>
  </si>
  <si>
    <t>初中英语</t>
  </si>
  <si>
    <t>20260331014323</t>
  </si>
  <si>
    <t>初中体育</t>
  </si>
  <si>
    <t>20260332021024</t>
  </si>
  <si>
    <t>20260332020909</t>
  </si>
  <si>
    <t>初中物理</t>
  </si>
  <si>
    <t>20260333012722</t>
  </si>
  <si>
    <t>初中道德与法治</t>
  </si>
  <si>
    <t>小学语文</t>
  </si>
  <si>
    <t>小学数学</t>
  </si>
  <si>
    <t>小学体育</t>
  </si>
  <si>
    <t>20260337023601</t>
  </si>
  <si>
    <t>20260337023515</t>
  </si>
  <si>
    <t>20260337023728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</si>
</sst>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</font>
    <font>
      <sz val="11"/>
      <name val="Times New Roman"/>
      <charset val="0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53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5 8" xfId="50"/>
    <cellStyle name="常规 4 9" xfId="51"/>
    <cellStyle name="常规 6" xfId="52"/>
    <cellStyle name="常规 12" xfId="53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1"/>
  <sheetViews>
    <sheetView tabSelected="1" topLeftCell="A78" workbookViewId="0">
      <selection activeCell="B54" sqref="B54:B56"/>
    </sheetView>
  </sheetViews>
  <sheetFormatPr defaultColWidth="9" defaultRowHeight="13.5" outlineLevelCol="3"/>
  <cols>
    <col min="1" max="1" width="14.125" style="2" customWidth="1"/>
    <col min="2" max="2" width="16.75" style="2" customWidth="1"/>
    <col min="3" max="3" width="23" style="3" customWidth="1"/>
    <col min="4" max="4" width="15.625" style="4" customWidth="1"/>
    <col min="5" max="16384" width="9" style="1"/>
  </cols>
  <sheetData>
    <row r="1" s="1" customFormat="1" ht="36.75" customHeight="1" spans="1:4">
      <c r="A1" s="5" t="s">
        <v>0</v>
      </c>
      <c r="B1" s="5"/>
      <c r="C1" s="5"/>
      <c r="D1" s="6"/>
    </row>
    <row r="2" s="1" customFormat="1" ht="21" customHeight="1" spans="1:4">
      <c r="A2" s="7" t="s">
        <v>1</v>
      </c>
      <c r="B2" s="7" t="s">
        <v>2</v>
      </c>
      <c r="C2" s="7" t="s">
        <v>3</v>
      </c>
      <c r="D2" s="8" t="s">
        <v>4</v>
      </c>
    </row>
    <row r="3" s="1" customFormat="1" ht="18" customHeight="1" spans="1:4">
      <c r="A3" s="9">
        <v>20260329</v>
      </c>
      <c r="B3" s="10" t="s">
        <v>5</v>
      </c>
      <c r="C3" s="11" t="str">
        <f>"20260329011304"</f>
        <v>20260329011304</v>
      </c>
      <c r="D3" s="12">
        <v>85.67</v>
      </c>
    </row>
    <row r="4" s="1" customFormat="1" ht="18" customHeight="1" spans="1:4">
      <c r="A4" s="9"/>
      <c r="B4" s="10" t="s">
        <v>5</v>
      </c>
      <c r="C4" s="11" t="str">
        <f>"20260329011223"</f>
        <v>20260329011223</v>
      </c>
      <c r="D4" s="12">
        <v>87.33</v>
      </c>
    </row>
    <row r="5" s="1" customFormat="1" ht="18" customHeight="1" spans="1:4">
      <c r="A5" s="9"/>
      <c r="B5" s="10" t="s">
        <v>5</v>
      </c>
      <c r="C5" s="11" t="str">
        <f>"20260329011026"</f>
        <v>20260329011026</v>
      </c>
      <c r="D5" s="12">
        <v>85.33</v>
      </c>
    </row>
    <row r="6" s="1" customFormat="1" ht="18" customHeight="1" spans="1:4">
      <c r="A6" s="9"/>
      <c r="B6" s="10" t="s">
        <v>5</v>
      </c>
      <c r="C6" s="11" t="str">
        <f>"20260329011311"</f>
        <v>20260329011311</v>
      </c>
      <c r="D6" s="12">
        <v>86</v>
      </c>
    </row>
    <row r="7" s="1" customFormat="1" ht="18" customHeight="1" spans="1:4">
      <c r="A7" s="9"/>
      <c r="B7" s="10" t="s">
        <v>5</v>
      </c>
      <c r="C7" s="11" t="str">
        <f>"20260329011121"</f>
        <v>20260329011121</v>
      </c>
      <c r="D7" s="12">
        <v>87</v>
      </c>
    </row>
    <row r="8" s="1" customFormat="1" ht="18" customHeight="1" spans="1:4">
      <c r="A8" s="9"/>
      <c r="B8" s="10" t="s">
        <v>5</v>
      </c>
      <c r="C8" s="11" t="str">
        <f>"20260329011127"</f>
        <v>20260329011127</v>
      </c>
      <c r="D8" s="12">
        <v>82</v>
      </c>
    </row>
    <row r="9" s="1" customFormat="1" ht="18" customHeight="1" spans="1:4">
      <c r="A9" s="9"/>
      <c r="B9" s="10" t="s">
        <v>5</v>
      </c>
      <c r="C9" s="11" t="str">
        <f>"20260329011028"</f>
        <v>20260329011028</v>
      </c>
      <c r="D9" s="12">
        <v>80</v>
      </c>
    </row>
    <row r="10" s="1" customFormat="1" ht="18" customHeight="1" spans="1:4">
      <c r="A10" s="9"/>
      <c r="B10" s="10" t="s">
        <v>5</v>
      </c>
      <c r="C10" s="11" t="str">
        <f>"20260329011108"</f>
        <v>20260329011108</v>
      </c>
      <c r="D10" s="12">
        <v>83</v>
      </c>
    </row>
    <row r="11" s="1" customFormat="1" ht="18" customHeight="1" spans="1:4">
      <c r="A11" s="9"/>
      <c r="B11" s="10" t="s">
        <v>5</v>
      </c>
      <c r="C11" s="11" t="str">
        <f>"20260329011321"</f>
        <v>20260329011321</v>
      </c>
      <c r="D11" s="12">
        <v>84</v>
      </c>
    </row>
    <row r="12" s="1" customFormat="1" ht="18" customHeight="1" spans="1:4">
      <c r="A12" s="9"/>
      <c r="B12" s="10" t="s">
        <v>5</v>
      </c>
      <c r="C12" s="11" t="str">
        <f>"20260329011207"</f>
        <v>20260329011207</v>
      </c>
      <c r="D12" s="12">
        <v>80.33</v>
      </c>
    </row>
    <row r="13" s="1" customFormat="1" ht="18" customHeight="1" spans="1:4">
      <c r="A13" s="9"/>
      <c r="B13" s="10" t="s">
        <v>5</v>
      </c>
      <c r="C13" s="11" t="str">
        <f>"20260329011319"</f>
        <v>20260329011319</v>
      </c>
      <c r="D13" s="12">
        <v>82.66</v>
      </c>
    </row>
    <row r="14" s="1" customFormat="1" ht="18" customHeight="1" spans="1:4">
      <c r="A14" s="9"/>
      <c r="B14" s="10" t="s">
        <v>5</v>
      </c>
      <c r="C14" s="11" t="str">
        <f>"20260329011416"</f>
        <v>20260329011416</v>
      </c>
      <c r="D14" s="12">
        <v>78.33</v>
      </c>
    </row>
    <row r="15" s="1" customFormat="1" ht="18" customHeight="1" spans="1:4">
      <c r="A15" s="9">
        <v>20260330</v>
      </c>
      <c r="B15" s="10" t="s">
        <v>6</v>
      </c>
      <c r="C15" s="11" t="str">
        <f>"20260330012411"</f>
        <v>20260330012411</v>
      </c>
      <c r="D15" s="12">
        <v>81.87</v>
      </c>
    </row>
    <row r="16" s="1" customFormat="1" ht="18" customHeight="1" spans="1:4">
      <c r="A16" s="9"/>
      <c r="B16" s="10" t="s">
        <v>6</v>
      </c>
      <c r="C16" s="11" t="str">
        <f>"20260330012228"</f>
        <v>20260330012228</v>
      </c>
      <c r="D16" s="12">
        <v>80.27</v>
      </c>
    </row>
    <row r="17" s="1" customFormat="1" ht="18" customHeight="1" spans="1:4">
      <c r="A17" s="9"/>
      <c r="B17" s="10" t="s">
        <v>6</v>
      </c>
      <c r="C17" s="11" t="str">
        <f>"20260330012505"</f>
        <v>20260330012505</v>
      </c>
      <c r="D17" s="12">
        <v>85</v>
      </c>
    </row>
    <row r="18" s="1" customFormat="1" ht="18" customHeight="1" spans="1:4">
      <c r="A18" s="9"/>
      <c r="B18" s="10" t="s">
        <v>6</v>
      </c>
      <c r="C18" s="11" t="str">
        <f>"20260330012502"</f>
        <v>20260330012502</v>
      </c>
      <c r="D18" s="12">
        <v>83.97</v>
      </c>
    </row>
    <row r="19" s="1" customFormat="1" ht="18" customHeight="1" spans="1:4">
      <c r="A19" s="9"/>
      <c r="B19" s="10" t="s">
        <v>6</v>
      </c>
      <c r="C19" s="11" t="str">
        <f>"20260330012406"</f>
        <v>20260330012406</v>
      </c>
      <c r="D19" s="12">
        <v>83.97</v>
      </c>
    </row>
    <row r="20" s="1" customFormat="1" ht="18" customHeight="1" spans="1:4">
      <c r="A20" s="9"/>
      <c r="B20" s="10" t="s">
        <v>6</v>
      </c>
      <c r="C20" s="11" t="str">
        <f>"20260330012301"</f>
        <v>20260330012301</v>
      </c>
      <c r="D20" s="12">
        <v>85.7</v>
      </c>
    </row>
    <row r="21" s="1" customFormat="1" ht="18" customHeight="1" spans="1:4">
      <c r="A21" s="9"/>
      <c r="B21" s="10" t="s">
        <v>6</v>
      </c>
      <c r="C21" s="11" t="str">
        <f>"20260330012319"</f>
        <v>20260330012319</v>
      </c>
      <c r="D21" s="12">
        <v>82.17</v>
      </c>
    </row>
    <row r="22" s="1" customFormat="1" ht="18" customHeight="1" spans="1:4">
      <c r="A22" s="9"/>
      <c r="B22" s="10" t="s">
        <v>6</v>
      </c>
      <c r="C22" s="11" t="str">
        <f>"20260330012316"</f>
        <v>20260330012316</v>
      </c>
      <c r="D22" s="12">
        <v>70.4</v>
      </c>
    </row>
    <row r="23" s="1" customFormat="1" ht="18" customHeight="1" spans="1:4">
      <c r="A23" s="9"/>
      <c r="B23" s="10" t="s">
        <v>6</v>
      </c>
      <c r="C23" s="11" t="str">
        <f>"20260330012323"</f>
        <v>20260330012323</v>
      </c>
      <c r="D23" s="12">
        <v>81.53</v>
      </c>
    </row>
    <row r="24" s="1" customFormat="1" ht="18" customHeight="1" spans="1:4">
      <c r="A24" s="9"/>
      <c r="B24" s="10" t="s">
        <v>6</v>
      </c>
      <c r="C24" s="11" t="str">
        <f>"20260330012405"</f>
        <v>20260330012405</v>
      </c>
      <c r="D24" s="12">
        <v>87.63</v>
      </c>
    </row>
    <row r="25" s="1" customFormat="1" ht="18" customHeight="1" spans="1:4">
      <c r="A25" s="9"/>
      <c r="B25" s="10" t="s">
        <v>6</v>
      </c>
      <c r="C25" s="11" t="str">
        <f>"20260330012218"</f>
        <v>20260330012218</v>
      </c>
      <c r="D25" s="12">
        <v>79.87</v>
      </c>
    </row>
    <row r="26" s="1" customFormat="1" ht="18" customHeight="1" spans="1:4">
      <c r="A26" s="9"/>
      <c r="B26" s="10" t="s">
        <v>6</v>
      </c>
      <c r="C26" s="13" t="s">
        <v>7</v>
      </c>
      <c r="D26" s="14" t="s">
        <v>8</v>
      </c>
    </row>
    <row r="27" s="1" customFormat="1" ht="18" customHeight="1" spans="1:4">
      <c r="A27" s="9"/>
      <c r="B27" s="10" t="s">
        <v>6</v>
      </c>
      <c r="C27" s="13" t="s">
        <v>9</v>
      </c>
      <c r="D27" s="12">
        <v>78.13</v>
      </c>
    </row>
    <row r="28" s="1" customFormat="1" ht="18" customHeight="1" spans="1:4">
      <c r="A28" s="9"/>
      <c r="B28" s="10" t="s">
        <v>6</v>
      </c>
      <c r="C28" s="13" t="s">
        <v>10</v>
      </c>
      <c r="D28" s="14" t="s">
        <v>8</v>
      </c>
    </row>
    <row r="29" s="1" customFormat="1" ht="18" customHeight="1" spans="1:4">
      <c r="A29" s="9"/>
      <c r="B29" s="10" t="s">
        <v>6</v>
      </c>
      <c r="C29" s="13" t="s">
        <v>11</v>
      </c>
      <c r="D29" s="12">
        <v>82.07</v>
      </c>
    </row>
    <row r="30" s="1" customFormat="1" ht="18" customHeight="1" spans="1:4">
      <c r="A30" s="9">
        <v>20260331</v>
      </c>
      <c r="B30" s="15" t="s">
        <v>12</v>
      </c>
      <c r="C30" s="11" t="str">
        <f>"20260331014415"</f>
        <v>20260331014415</v>
      </c>
      <c r="D30" s="12">
        <v>73.87</v>
      </c>
    </row>
    <row r="31" s="1" customFormat="1" ht="18" customHeight="1" spans="1:4">
      <c r="A31" s="9"/>
      <c r="B31" s="15" t="s">
        <v>12</v>
      </c>
      <c r="C31" s="11" t="str">
        <f>"20260331014224"</f>
        <v>20260331014224</v>
      </c>
      <c r="D31" s="12">
        <v>70.5</v>
      </c>
    </row>
    <row r="32" s="1" customFormat="1" ht="18" customHeight="1" spans="1:4">
      <c r="A32" s="9"/>
      <c r="B32" s="15" t="s">
        <v>12</v>
      </c>
      <c r="C32" s="11" t="str">
        <f>"20260331014310"</f>
        <v>20260331014310</v>
      </c>
      <c r="D32" s="12">
        <v>68.37</v>
      </c>
    </row>
    <row r="33" s="1" customFormat="1" ht="18" customHeight="1" spans="1:4">
      <c r="A33" s="9"/>
      <c r="B33" s="15" t="s">
        <v>12</v>
      </c>
      <c r="C33" s="11" t="str">
        <f>"20260331013921"</f>
        <v>20260331013921</v>
      </c>
      <c r="D33" s="12">
        <v>69.97</v>
      </c>
    </row>
    <row r="34" s="1" customFormat="1" ht="18" customHeight="1" spans="1:4">
      <c r="A34" s="9"/>
      <c r="B34" s="15" t="s">
        <v>12</v>
      </c>
      <c r="C34" s="11" t="str">
        <f>"20260331014102"</f>
        <v>20260331014102</v>
      </c>
      <c r="D34" s="12">
        <v>77.2</v>
      </c>
    </row>
    <row r="35" s="1" customFormat="1" ht="18" customHeight="1" spans="1:4">
      <c r="A35" s="9"/>
      <c r="B35" s="15" t="s">
        <v>12</v>
      </c>
      <c r="C35" s="11" t="str">
        <f>"20260331014018"</f>
        <v>20260331014018</v>
      </c>
      <c r="D35" s="12">
        <v>79.23</v>
      </c>
    </row>
    <row r="36" s="1" customFormat="1" ht="18" customHeight="1" spans="1:4">
      <c r="A36" s="9"/>
      <c r="B36" s="15" t="s">
        <v>12</v>
      </c>
      <c r="C36" s="11" t="str">
        <f>"20260331014426"</f>
        <v>20260331014426</v>
      </c>
      <c r="D36" s="12">
        <v>71.73</v>
      </c>
    </row>
    <row r="37" s="1" customFormat="1" ht="18" customHeight="1" spans="1:4">
      <c r="A37" s="9"/>
      <c r="B37" s="15" t="s">
        <v>12</v>
      </c>
      <c r="C37" s="11" t="str">
        <f>"20260331014429"</f>
        <v>20260331014429</v>
      </c>
      <c r="D37" s="12">
        <v>71.2</v>
      </c>
    </row>
    <row r="38" s="1" customFormat="1" ht="18" customHeight="1" spans="1:4">
      <c r="A38" s="9"/>
      <c r="B38" s="15" t="s">
        <v>12</v>
      </c>
      <c r="C38" s="11" t="str">
        <f>"20260331013929"</f>
        <v>20260331013929</v>
      </c>
      <c r="D38" s="12">
        <v>79</v>
      </c>
    </row>
    <row r="39" s="1" customFormat="1" ht="18" customHeight="1" spans="1:4">
      <c r="A39" s="9"/>
      <c r="B39" s="15" t="s">
        <v>12</v>
      </c>
      <c r="C39" s="11" t="str">
        <f>"20260331014124"</f>
        <v>20260331014124</v>
      </c>
      <c r="D39" s="12">
        <v>66.3</v>
      </c>
    </row>
    <row r="40" s="1" customFormat="1" ht="18" customHeight="1" spans="1:4">
      <c r="A40" s="9"/>
      <c r="B40" s="15" t="s">
        <v>12</v>
      </c>
      <c r="C40" s="11" t="str">
        <f>"20260331014425"</f>
        <v>20260331014425</v>
      </c>
      <c r="D40" s="12">
        <v>78.17</v>
      </c>
    </row>
    <row r="41" s="1" customFormat="1" ht="18" customHeight="1" spans="1:4">
      <c r="A41" s="9"/>
      <c r="B41" s="15" t="s">
        <v>12</v>
      </c>
      <c r="C41" s="13" t="s">
        <v>13</v>
      </c>
      <c r="D41" s="12">
        <v>69.8</v>
      </c>
    </row>
    <row r="42" s="1" customFormat="1" ht="18" customHeight="1" spans="1:4">
      <c r="A42" s="9">
        <v>20260332</v>
      </c>
      <c r="B42" s="15" t="s">
        <v>14</v>
      </c>
      <c r="C42" s="11" t="str">
        <f>"20260332020914"</f>
        <v>20260332020914</v>
      </c>
      <c r="D42" s="12">
        <v>85.6</v>
      </c>
    </row>
    <row r="43" s="1" customFormat="1" ht="18" customHeight="1" spans="1:4">
      <c r="A43" s="9"/>
      <c r="B43" s="15" t="s">
        <v>14</v>
      </c>
      <c r="C43" s="11" t="str">
        <f>"20260332021121"</f>
        <v>20260332021121</v>
      </c>
      <c r="D43" s="12">
        <v>87.17</v>
      </c>
    </row>
    <row r="44" s="1" customFormat="1" ht="18" customHeight="1" spans="1:4">
      <c r="A44" s="9"/>
      <c r="B44" s="15" t="s">
        <v>14</v>
      </c>
      <c r="C44" s="11" t="str">
        <f>"20260332021116"</f>
        <v>20260332021116</v>
      </c>
      <c r="D44" s="12">
        <v>84.7</v>
      </c>
    </row>
    <row r="45" s="1" customFormat="1" ht="18" customHeight="1" spans="1:4">
      <c r="A45" s="9"/>
      <c r="B45" s="15" t="s">
        <v>14</v>
      </c>
      <c r="C45" s="11" t="str">
        <f>"20260332021127"</f>
        <v>20260332021127</v>
      </c>
      <c r="D45" s="12">
        <v>82.17</v>
      </c>
    </row>
    <row r="46" s="1" customFormat="1" ht="18" customHeight="1" spans="1:4">
      <c r="A46" s="9"/>
      <c r="B46" s="15" t="s">
        <v>14</v>
      </c>
      <c r="C46" s="11" t="str">
        <f>"20260332021220"</f>
        <v>20260332021220</v>
      </c>
      <c r="D46" s="12">
        <v>82</v>
      </c>
    </row>
    <row r="47" s="1" customFormat="1" ht="18" customHeight="1" spans="1:4">
      <c r="A47" s="9"/>
      <c r="B47" s="15" t="s">
        <v>14</v>
      </c>
      <c r="C47" s="11" t="str">
        <f>"20260332020907"</f>
        <v>20260332020907</v>
      </c>
      <c r="D47" s="12">
        <v>80.97</v>
      </c>
    </row>
    <row r="48" s="1" customFormat="1" ht="18" customHeight="1" spans="1:4">
      <c r="A48" s="9"/>
      <c r="B48" s="15" t="s">
        <v>14</v>
      </c>
      <c r="C48" s="11" t="str">
        <f>"20260332021128"</f>
        <v>20260332021128</v>
      </c>
      <c r="D48" s="14" t="s">
        <v>8</v>
      </c>
    </row>
    <row r="49" s="1" customFormat="1" ht="18" customHeight="1" spans="1:4">
      <c r="A49" s="9"/>
      <c r="B49" s="15" t="s">
        <v>14</v>
      </c>
      <c r="C49" s="13" t="s">
        <v>15</v>
      </c>
      <c r="D49" s="12">
        <v>86.23</v>
      </c>
    </row>
    <row r="50" s="1" customFormat="1" ht="18" customHeight="1" spans="1:4">
      <c r="A50" s="9"/>
      <c r="B50" s="15" t="s">
        <v>14</v>
      </c>
      <c r="C50" s="13" t="s">
        <v>16</v>
      </c>
      <c r="D50" s="12">
        <v>83.77</v>
      </c>
    </row>
    <row r="51" s="1" customFormat="1" ht="18" customHeight="1" spans="1:4">
      <c r="A51" s="9">
        <v>20260333</v>
      </c>
      <c r="B51" s="15" t="s">
        <v>17</v>
      </c>
      <c r="C51" s="11" t="str">
        <f>"20260333012716"</f>
        <v>20260333012716</v>
      </c>
      <c r="D51" s="12">
        <v>79.63</v>
      </c>
    </row>
    <row r="52" s="1" customFormat="1" ht="18" customHeight="1" spans="1:4">
      <c r="A52" s="9"/>
      <c r="B52" s="15" t="s">
        <v>17</v>
      </c>
      <c r="C52" s="11" t="str">
        <f>"20260333012718"</f>
        <v>20260333012718</v>
      </c>
      <c r="D52" s="12">
        <v>85.33</v>
      </c>
    </row>
    <row r="53" s="1" customFormat="1" ht="18" customHeight="1" spans="1:4">
      <c r="A53" s="9"/>
      <c r="B53" s="15" t="s">
        <v>17</v>
      </c>
      <c r="C53" s="16" t="s">
        <v>18</v>
      </c>
      <c r="D53" s="12">
        <v>81.17</v>
      </c>
    </row>
    <row r="54" s="1" customFormat="1" ht="18" customHeight="1" spans="1:4">
      <c r="A54" s="9">
        <v>20260334</v>
      </c>
      <c r="B54" s="10" t="s">
        <v>19</v>
      </c>
      <c r="C54" s="11" t="str">
        <f>"20260334010104"</f>
        <v>20260334010104</v>
      </c>
      <c r="D54" s="12">
        <v>83</v>
      </c>
    </row>
    <row r="55" s="1" customFormat="1" ht="18" customHeight="1" spans="1:4">
      <c r="A55" s="9"/>
      <c r="B55" s="10" t="s">
        <v>19</v>
      </c>
      <c r="C55" s="11" t="str">
        <f>"20260334010130"</f>
        <v>20260334010130</v>
      </c>
      <c r="D55" s="12">
        <v>85.33</v>
      </c>
    </row>
    <row r="56" s="1" customFormat="1" ht="18" customHeight="1" spans="1:4">
      <c r="A56" s="9"/>
      <c r="B56" s="10" t="s">
        <v>19</v>
      </c>
      <c r="C56" s="11" t="str">
        <f>"20260334010113"</f>
        <v>20260334010113</v>
      </c>
      <c r="D56" s="12">
        <v>80.33</v>
      </c>
    </row>
    <row r="57" s="1" customFormat="1" ht="18" customHeight="1" spans="1:4">
      <c r="A57" s="9">
        <v>20260335</v>
      </c>
      <c r="B57" s="17" t="s">
        <v>20</v>
      </c>
      <c r="C57" s="11" t="str">
        <f>"20260335022124"</f>
        <v>20260335022124</v>
      </c>
      <c r="D57" s="12">
        <v>85.8</v>
      </c>
    </row>
    <row r="58" s="1" customFormat="1" ht="18" customHeight="1" spans="1:4">
      <c r="A58" s="9"/>
      <c r="B58" s="17" t="s">
        <v>20</v>
      </c>
      <c r="C58" s="11" t="str">
        <f>"20260335022209"</f>
        <v>20260335022209</v>
      </c>
      <c r="D58" s="12">
        <v>86.37</v>
      </c>
    </row>
    <row r="59" s="1" customFormat="1" ht="18" customHeight="1" spans="1:4">
      <c r="A59" s="9"/>
      <c r="B59" s="17" t="s">
        <v>20</v>
      </c>
      <c r="C59" s="11" t="str">
        <f>"20260335022018"</f>
        <v>20260335022018</v>
      </c>
      <c r="D59" s="12">
        <v>84.43</v>
      </c>
    </row>
    <row r="60" s="1" customFormat="1" ht="18" customHeight="1" spans="1:4">
      <c r="A60" s="9"/>
      <c r="B60" s="17" t="s">
        <v>20</v>
      </c>
      <c r="C60" s="11" t="str">
        <f>"20260335022323"</f>
        <v>20260335022323</v>
      </c>
      <c r="D60" s="12">
        <v>78.43</v>
      </c>
    </row>
    <row r="61" s="1" customFormat="1" ht="18" customHeight="1" spans="1:4">
      <c r="A61" s="9"/>
      <c r="B61" s="17" t="s">
        <v>20</v>
      </c>
      <c r="C61" s="11" t="str">
        <f>"20260335021511"</f>
        <v>20260335021511</v>
      </c>
      <c r="D61" s="12">
        <v>76.73</v>
      </c>
    </row>
    <row r="62" s="1" customFormat="1" ht="18" customHeight="1" spans="1:4">
      <c r="A62" s="9"/>
      <c r="B62" s="17" t="s">
        <v>20</v>
      </c>
      <c r="C62" s="11" t="str">
        <f>"20260335022402"</f>
        <v>20260335022402</v>
      </c>
      <c r="D62" s="12">
        <v>84.5</v>
      </c>
    </row>
    <row r="63" s="1" customFormat="1" ht="18" customHeight="1" spans="1:4">
      <c r="A63" s="9"/>
      <c r="B63" s="17" t="s">
        <v>20</v>
      </c>
      <c r="C63" s="11" t="str">
        <f>"20260335021719"</f>
        <v>20260335021719</v>
      </c>
      <c r="D63" s="12">
        <v>81.77</v>
      </c>
    </row>
    <row r="64" s="1" customFormat="1" ht="18" customHeight="1" spans="1:4">
      <c r="A64" s="9"/>
      <c r="B64" s="17" t="s">
        <v>20</v>
      </c>
      <c r="C64" s="11" t="str">
        <f>"20260335022107"</f>
        <v>20260335022107</v>
      </c>
      <c r="D64" s="12">
        <v>78.5</v>
      </c>
    </row>
    <row r="65" s="1" customFormat="1" ht="18" customHeight="1" spans="1:4">
      <c r="A65" s="9"/>
      <c r="B65" s="17" t="s">
        <v>20</v>
      </c>
      <c r="C65" s="11" t="str">
        <f>"20260335022208"</f>
        <v>20260335022208</v>
      </c>
      <c r="D65" s="12">
        <v>82.3</v>
      </c>
    </row>
    <row r="66" s="1" customFormat="1" ht="18" customHeight="1" spans="1:4">
      <c r="A66" s="9"/>
      <c r="B66" s="17" t="s">
        <v>20</v>
      </c>
      <c r="C66" s="11" t="str">
        <f>"20260335022211"</f>
        <v>20260335022211</v>
      </c>
      <c r="D66" s="12">
        <v>86.2</v>
      </c>
    </row>
    <row r="67" s="1" customFormat="1" ht="18" customHeight="1" spans="1:4">
      <c r="A67" s="9"/>
      <c r="B67" s="17" t="s">
        <v>20</v>
      </c>
      <c r="C67" s="11" t="str">
        <f>"20260335021827"</f>
        <v>20260335021827</v>
      </c>
      <c r="D67" s="12">
        <v>85.7</v>
      </c>
    </row>
    <row r="68" s="1" customFormat="1" ht="18" customHeight="1" spans="1:4">
      <c r="A68" s="9"/>
      <c r="B68" s="17" t="s">
        <v>20</v>
      </c>
      <c r="C68" s="11" t="str">
        <f>"20260335021914"</f>
        <v>20260335021914</v>
      </c>
      <c r="D68" s="12">
        <v>81.07</v>
      </c>
    </row>
    <row r="69" s="1" customFormat="1" ht="18" customHeight="1" spans="1:4">
      <c r="A69" s="9">
        <v>20260336</v>
      </c>
      <c r="B69" s="17" t="s">
        <v>21</v>
      </c>
      <c r="C69" s="11" t="str">
        <f>"20260336022723"</f>
        <v>20260336022723</v>
      </c>
      <c r="D69" s="12">
        <v>86.83</v>
      </c>
    </row>
    <row r="70" s="1" customFormat="1" ht="18" customHeight="1" spans="1:4">
      <c r="A70" s="9"/>
      <c r="B70" s="17" t="s">
        <v>21</v>
      </c>
      <c r="C70" s="11" t="str">
        <f>"20260336022720"</f>
        <v>20260336022720</v>
      </c>
      <c r="D70" s="12">
        <v>82.8</v>
      </c>
    </row>
    <row r="71" s="1" customFormat="1" ht="18" customHeight="1" spans="1:4">
      <c r="A71" s="9"/>
      <c r="B71" s="17" t="s">
        <v>21</v>
      </c>
      <c r="C71" s="11" t="str">
        <f>"20260336022509"</f>
        <v>20260336022509</v>
      </c>
      <c r="D71" s="12">
        <v>84.67</v>
      </c>
    </row>
    <row r="72" s="1" customFormat="1" ht="18" customHeight="1" spans="1:4">
      <c r="A72" s="9"/>
      <c r="B72" s="17" t="s">
        <v>21</v>
      </c>
      <c r="C72" s="11" t="str">
        <f>"20260336022627"</f>
        <v>20260336022627</v>
      </c>
      <c r="D72" s="12">
        <v>85.97</v>
      </c>
    </row>
    <row r="73" s="1" customFormat="1" ht="18" customHeight="1" spans="1:4">
      <c r="A73" s="9"/>
      <c r="B73" s="17" t="s">
        <v>21</v>
      </c>
      <c r="C73" s="11" t="str">
        <f>"20260336022725"</f>
        <v>20260336022725</v>
      </c>
      <c r="D73" s="12">
        <v>80.47</v>
      </c>
    </row>
    <row r="74" s="1" customFormat="1" ht="18" customHeight="1" spans="1:4">
      <c r="A74" s="9"/>
      <c r="B74" s="17" t="s">
        <v>21</v>
      </c>
      <c r="C74" s="11" t="str">
        <f>"20260336022609"</f>
        <v>20260336022609</v>
      </c>
      <c r="D74" s="12">
        <v>87.9</v>
      </c>
    </row>
    <row r="75" s="1" customFormat="1" ht="18" customHeight="1" spans="1:4">
      <c r="A75" s="9"/>
      <c r="B75" s="17" t="s">
        <v>21</v>
      </c>
      <c r="C75" s="11" t="str">
        <f>"20260336022717"</f>
        <v>20260336022717</v>
      </c>
      <c r="D75" s="12">
        <v>81.77</v>
      </c>
    </row>
    <row r="76" s="1" customFormat="1" ht="18" customHeight="1" spans="1:4">
      <c r="A76" s="9"/>
      <c r="B76" s="17" t="s">
        <v>21</v>
      </c>
      <c r="C76" s="11" t="str">
        <f>"20260336022719"</f>
        <v>20260336022719</v>
      </c>
      <c r="D76" s="12">
        <v>77.5</v>
      </c>
    </row>
    <row r="77" s="1" customFormat="1" ht="18" customHeight="1" spans="1:4">
      <c r="A77" s="9"/>
      <c r="B77" s="17" t="s">
        <v>21</v>
      </c>
      <c r="C77" s="11" t="str">
        <f>"20260336022516"</f>
        <v>20260336022516</v>
      </c>
      <c r="D77" s="12">
        <v>84.57</v>
      </c>
    </row>
    <row r="78" s="1" customFormat="1" ht="18" customHeight="1" spans="1:4">
      <c r="A78" s="18">
        <v>20260337</v>
      </c>
      <c r="B78" s="15" t="s">
        <v>22</v>
      </c>
      <c r="C78" s="11" t="str">
        <f>"20260337023715"</f>
        <v>20260337023715</v>
      </c>
      <c r="D78" s="12">
        <v>83</v>
      </c>
    </row>
    <row r="79" s="1" customFormat="1" ht="18" customHeight="1" spans="1:4">
      <c r="A79" s="19"/>
      <c r="B79" s="15" t="s">
        <v>22</v>
      </c>
      <c r="C79" s="11" t="str">
        <f>"20260337023802"</f>
        <v>20260337023802</v>
      </c>
      <c r="D79" s="12">
        <v>89.67</v>
      </c>
    </row>
    <row r="80" s="1" customFormat="1" ht="18" customHeight="1" spans="1:4">
      <c r="A80" s="19"/>
      <c r="B80" s="15" t="s">
        <v>22</v>
      </c>
      <c r="C80" s="11" t="str">
        <f>"20260337023505"</f>
        <v>20260337023505</v>
      </c>
      <c r="D80" s="12">
        <v>84</v>
      </c>
    </row>
    <row r="81" s="1" customFormat="1" ht="18" customHeight="1" spans="1:4">
      <c r="A81" s="19"/>
      <c r="B81" s="15" t="s">
        <v>22</v>
      </c>
      <c r="C81" s="11" t="str">
        <f>"20260337023723"</f>
        <v>20260337023723</v>
      </c>
      <c r="D81" s="12">
        <v>86.83</v>
      </c>
    </row>
    <row r="82" s="1" customFormat="1" ht="18" customHeight="1" spans="1:4">
      <c r="A82" s="19"/>
      <c r="B82" s="15" t="s">
        <v>22</v>
      </c>
      <c r="C82" s="11" t="str">
        <f>"20260337023511"</f>
        <v>20260337023511</v>
      </c>
      <c r="D82" s="12">
        <v>79.5</v>
      </c>
    </row>
    <row r="83" s="1" customFormat="1" ht="18" customHeight="1" spans="1:4">
      <c r="A83" s="19"/>
      <c r="B83" s="15" t="s">
        <v>22</v>
      </c>
      <c r="C83" s="11" t="str">
        <f>"20260337023507"</f>
        <v>20260337023507</v>
      </c>
      <c r="D83" s="12">
        <v>64.67</v>
      </c>
    </row>
    <row r="84" s="1" customFormat="1" ht="18" customHeight="1" spans="1:4">
      <c r="A84" s="19"/>
      <c r="B84" s="15" t="s">
        <v>22</v>
      </c>
      <c r="C84" s="11" t="str">
        <f>"20260337023510"</f>
        <v>20260337023510</v>
      </c>
      <c r="D84" s="12">
        <v>80.17</v>
      </c>
    </row>
    <row r="85" s="1" customFormat="1" ht="18" customHeight="1" spans="1:4">
      <c r="A85" s="19"/>
      <c r="B85" s="15" t="s">
        <v>22</v>
      </c>
      <c r="C85" s="11" t="str">
        <f>"20260337023509"</f>
        <v>20260337023509</v>
      </c>
      <c r="D85" s="12">
        <v>79.5</v>
      </c>
    </row>
    <row r="86" s="1" customFormat="1" ht="18" customHeight="1" spans="1:4">
      <c r="A86" s="19"/>
      <c r="B86" s="15" t="s">
        <v>22</v>
      </c>
      <c r="C86" s="11" t="str">
        <f>"20260337023522"</f>
        <v>20260337023522</v>
      </c>
      <c r="D86" s="12">
        <v>86.5</v>
      </c>
    </row>
    <row r="87" s="1" customFormat="1" ht="18" customHeight="1" spans="1:4">
      <c r="A87" s="19"/>
      <c r="B87" s="15" t="s">
        <v>22</v>
      </c>
      <c r="C87" s="11" t="str">
        <f>"20260337023729"</f>
        <v>20260337023729</v>
      </c>
      <c r="D87" s="12">
        <v>82.17</v>
      </c>
    </row>
    <row r="88" s="1" customFormat="1" ht="18" customHeight="1" spans="1:4">
      <c r="A88" s="19"/>
      <c r="B88" s="15" t="s">
        <v>22</v>
      </c>
      <c r="C88" s="11" t="str">
        <f>"20260337023612"</f>
        <v>20260337023612</v>
      </c>
      <c r="D88" s="14" t="s">
        <v>8</v>
      </c>
    </row>
    <row r="89" s="1" customFormat="1" ht="18" customHeight="1" spans="1:4">
      <c r="A89" s="19"/>
      <c r="B89" s="15" t="s">
        <v>22</v>
      </c>
      <c r="C89" s="20" t="s">
        <v>23</v>
      </c>
      <c r="D89" s="12">
        <v>76</v>
      </c>
    </row>
    <row r="90" s="1" customFormat="1" ht="18" customHeight="1" spans="1:4">
      <c r="A90" s="19"/>
      <c r="B90" s="15" t="s">
        <v>22</v>
      </c>
      <c r="C90" s="21" t="s">
        <v>24</v>
      </c>
      <c r="D90" s="12">
        <v>75.83</v>
      </c>
    </row>
    <row r="91" s="1" customFormat="1" ht="18" customHeight="1" spans="1:4">
      <c r="A91" s="22"/>
      <c r="B91" s="15" t="s">
        <v>22</v>
      </c>
      <c r="C91" s="23" t="s">
        <v>25</v>
      </c>
      <c r="D91" s="12">
        <v>75.67</v>
      </c>
    </row>
  </sheetData>
  <mergeCells count="10">
    <mergeCell ref="A1:D1"/>
    <mergeCell ref="A3:A14"/>
    <mergeCell ref="A15:A29"/>
    <mergeCell ref="A30:A41"/>
    <mergeCell ref="A42:A50"/>
    <mergeCell ref="A51:A53"/>
    <mergeCell ref="A54:A56"/>
    <mergeCell ref="A57:A68"/>
    <mergeCell ref="A69:A77"/>
    <mergeCell ref="A78:A91"/>
  </mergeCells>
  <conditionalFormatting sqref="D2">
    <cfRule type="duplicateValues" dxfId="0" priority="5" stopIfTrue="1"/>
  </conditionalFormatting>
  <conditionalFormatting sqref="C3:C14">
    <cfRule type="duplicateValues" dxfId="1" priority="4" stopIfTrue="1"/>
  </conditionalFormatting>
  <conditionalFormatting sqref="C15:C29">
    <cfRule type="duplicateValues" dxfId="1" priority="10" stopIfTrue="1"/>
  </conditionalFormatting>
  <conditionalFormatting sqref="C30:C41">
    <cfRule type="duplicateValues" dxfId="1" priority="9" stopIfTrue="1"/>
  </conditionalFormatting>
  <conditionalFormatting sqref="C42:C50">
    <cfRule type="duplicateValues" dxfId="1" priority="8" stopIfTrue="1"/>
  </conditionalFormatting>
  <conditionalFormatting sqref="C51:C53">
    <cfRule type="duplicateValues" dxfId="1" priority="7" stopIfTrue="1"/>
  </conditionalFormatting>
  <conditionalFormatting sqref="C54:C56">
    <cfRule type="duplicateValues" dxfId="1" priority="3" stopIfTrue="1"/>
  </conditionalFormatting>
  <conditionalFormatting sqref="C57:C68">
    <cfRule type="duplicateValues" dxfId="1" priority="2" stopIfTrue="1"/>
  </conditionalFormatting>
  <conditionalFormatting sqref="C69:C77">
    <cfRule type="duplicateValues" dxfId="1" priority="1" stopIfTrue="1"/>
  </conditionalFormatting>
  <conditionalFormatting sqref="C78:C88">
    <cfRule type="duplicateValues" dxfId="1" priority="6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铜官区2026年中小学新任教师公开招聘专业测试成绩公布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杭宝麻麻</cp:lastModifiedBy>
  <dcterms:created xsi:type="dcterms:W3CDTF">2026-07-06T05:48:00Z</dcterms:created>
  <dcterms:modified xsi:type="dcterms:W3CDTF">2026-07-06T06:54:28Z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AC7E9E89C3DD4532A7EC5ED8F5549F1F_11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